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디아이에스\디아이에스\홈페이지\"/>
    </mc:Choice>
  </mc:AlternateContent>
  <bookViews>
    <workbookView xWindow="28680" yWindow="-120" windowWidth="29040" windowHeight="15840"/>
  </bookViews>
  <sheets>
    <sheet name="홍보DM(접착형)" sheetId="1" r:id="rId1"/>
    <sheet name="홍보DM(소봉투)" sheetId="13" r:id="rId2"/>
    <sheet name="홍보DM(대봉투)" sheetId="15" r:id="rId3"/>
    <sheet name="디자인비용" sheetId="3" r:id="rId4"/>
    <sheet name="봉투비용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5" l="1"/>
  <c r="G13" i="15"/>
  <c r="G14" i="15"/>
  <c r="G22" i="15"/>
  <c r="G23" i="15"/>
  <c r="G24" i="15"/>
  <c r="G33" i="15"/>
  <c r="G34" i="15"/>
  <c r="G35" i="15"/>
  <c r="G3" i="15"/>
  <c r="G4" i="13"/>
  <c r="G9" i="13"/>
  <c r="G10" i="13"/>
  <c r="G14" i="13"/>
  <c r="G15" i="13"/>
  <c r="G16" i="13"/>
  <c r="G21" i="13"/>
  <c r="G22" i="13"/>
  <c r="G3" i="13"/>
  <c r="F42" i="15"/>
  <c r="G42" i="15" s="1"/>
  <c r="F41" i="15"/>
  <c r="G41" i="15" s="1"/>
  <c r="F40" i="15"/>
  <c r="G40" i="15" s="1"/>
  <c r="F39" i="15"/>
  <c r="G39" i="15" s="1"/>
  <c r="F38" i="15"/>
  <c r="G38" i="15" s="1"/>
  <c r="F37" i="15"/>
  <c r="G37" i="15" s="1"/>
  <c r="F36" i="15"/>
  <c r="G36" i="15" s="1"/>
  <c r="F35" i="15"/>
  <c r="F22" i="15"/>
  <c r="F21" i="15"/>
  <c r="G21" i="15" s="1"/>
  <c r="F20" i="15"/>
  <c r="G20" i="15" s="1"/>
  <c r="F19" i="15"/>
  <c r="G19" i="15" s="1"/>
  <c r="F18" i="15"/>
  <c r="G18" i="15" s="1"/>
  <c r="F17" i="15"/>
  <c r="G17" i="15" s="1"/>
  <c r="F16" i="15"/>
  <c r="G16" i="15" s="1"/>
  <c r="F15" i="15"/>
  <c r="G15" i="15" s="1"/>
  <c r="F26" i="13"/>
  <c r="G26" i="13" s="1"/>
  <c r="F25" i="13"/>
  <c r="G25" i="13" s="1"/>
  <c r="F24" i="13"/>
  <c r="G24" i="13" s="1"/>
  <c r="F23" i="13"/>
  <c r="G23" i="13" s="1"/>
  <c r="F14" i="13"/>
  <c r="F13" i="13"/>
  <c r="G13" i="13" s="1"/>
  <c r="F12" i="13"/>
  <c r="G12" i="13" s="1"/>
  <c r="F11" i="13"/>
  <c r="G11" i="13" s="1"/>
  <c r="K42" i="15" l="1"/>
  <c r="I42" i="15"/>
  <c r="K41" i="15"/>
  <c r="I41" i="15"/>
  <c r="L41" i="15" s="1"/>
  <c r="K40" i="15"/>
  <c r="I40" i="15"/>
  <c r="K39" i="15"/>
  <c r="I39" i="15"/>
  <c r="K38" i="15"/>
  <c r="I38" i="15"/>
  <c r="K37" i="15"/>
  <c r="I37" i="15"/>
  <c r="K36" i="15"/>
  <c r="I36" i="15"/>
  <c r="K35" i="15"/>
  <c r="I35" i="15"/>
  <c r="L35" i="15" s="1"/>
  <c r="K34" i="15"/>
  <c r="I34" i="15"/>
  <c r="K33" i="15"/>
  <c r="I33" i="15"/>
  <c r="K32" i="15"/>
  <c r="F32" i="15"/>
  <c r="K31" i="15"/>
  <c r="F31" i="15"/>
  <c r="K30" i="15"/>
  <c r="F30" i="15"/>
  <c r="K29" i="15"/>
  <c r="F29" i="15"/>
  <c r="K28" i="15"/>
  <c r="F28" i="15"/>
  <c r="K27" i="15"/>
  <c r="F27" i="15"/>
  <c r="K26" i="15"/>
  <c r="F26" i="15"/>
  <c r="K25" i="15"/>
  <c r="F25" i="15"/>
  <c r="K24" i="15"/>
  <c r="I24" i="15"/>
  <c r="K23" i="15"/>
  <c r="I23" i="15"/>
  <c r="L23" i="15" s="1"/>
  <c r="K22" i="15"/>
  <c r="I22" i="15"/>
  <c r="K21" i="15"/>
  <c r="I21" i="15"/>
  <c r="K20" i="15"/>
  <c r="I20" i="15"/>
  <c r="K19" i="15"/>
  <c r="I19" i="15"/>
  <c r="K18" i="15"/>
  <c r="K17" i="15"/>
  <c r="I17" i="15"/>
  <c r="L17" i="15" s="1"/>
  <c r="K16" i="15"/>
  <c r="I16" i="15"/>
  <c r="L16" i="15" s="1"/>
  <c r="K15" i="15"/>
  <c r="I15" i="15"/>
  <c r="K14" i="15"/>
  <c r="I14" i="15"/>
  <c r="K13" i="15"/>
  <c r="I13" i="15"/>
  <c r="L13" i="15" s="1"/>
  <c r="K4" i="15"/>
  <c r="K5" i="15"/>
  <c r="K6" i="15"/>
  <c r="K7" i="15"/>
  <c r="K8" i="15"/>
  <c r="K9" i="15"/>
  <c r="K10" i="15"/>
  <c r="K11" i="15"/>
  <c r="K12" i="15"/>
  <c r="K3" i="15"/>
  <c r="I4" i="15"/>
  <c r="I3" i="15"/>
  <c r="F12" i="15"/>
  <c r="F11" i="15"/>
  <c r="F10" i="15"/>
  <c r="F9" i="15"/>
  <c r="F6" i="15"/>
  <c r="F7" i="15"/>
  <c r="F8" i="15"/>
  <c r="F5" i="15"/>
  <c r="K26" i="13"/>
  <c r="L26" i="13"/>
  <c r="K25" i="13"/>
  <c r="L25" i="13"/>
  <c r="K24" i="13"/>
  <c r="L24" i="13" s="1"/>
  <c r="K23" i="13"/>
  <c r="L23" i="13"/>
  <c r="K22" i="13"/>
  <c r="L22" i="13"/>
  <c r="I24" i="13"/>
  <c r="I22" i="13"/>
  <c r="I23" i="13"/>
  <c r="I25" i="13"/>
  <c r="I26" i="13"/>
  <c r="I21" i="13"/>
  <c r="I16" i="13"/>
  <c r="K20" i="13"/>
  <c r="L20" i="13" s="1"/>
  <c r="K19" i="13"/>
  <c r="L19" i="13" s="1"/>
  <c r="K18" i="13"/>
  <c r="L18" i="13" s="1"/>
  <c r="K17" i="13"/>
  <c r="L17" i="13" s="1"/>
  <c r="K16" i="13"/>
  <c r="L16" i="13" s="1"/>
  <c r="K15" i="13"/>
  <c r="F20" i="13"/>
  <c r="F19" i="13"/>
  <c r="F18" i="13"/>
  <c r="F17" i="13"/>
  <c r="K21" i="13"/>
  <c r="L21" i="13" s="1"/>
  <c r="L15" i="13"/>
  <c r="I15" i="13"/>
  <c r="K14" i="13"/>
  <c r="L14" i="13" s="1"/>
  <c r="I14" i="13"/>
  <c r="K13" i="13"/>
  <c r="L13" i="13" s="1"/>
  <c r="I13" i="13"/>
  <c r="K12" i="13"/>
  <c r="L12" i="13" s="1"/>
  <c r="I12" i="13"/>
  <c r="K11" i="13"/>
  <c r="L11" i="13" s="1"/>
  <c r="I11" i="13"/>
  <c r="K10" i="13"/>
  <c r="L10" i="13" s="1"/>
  <c r="I10" i="13"/>
  <c r="K9" i="13"/>
  <c r="L9" i="13" s="1"/>
  <c r="I9" i="13"/>
  <c r="K8" i="13"/>
  <c r="L8" i="13" s="1"/>
  <c r="F8" i="13"/>
  <c r="K7" i="13"/>
  <c r="L7" i="13" s="1"/>
  <c r="F7" i="13"/>
  <c r="K6" i="13"/>
  <c r="L6" i="13" s="1"/>
  <c r="F6" i="13"/>
  <c r="K5" i="13"/>
  <c r="L5" i="13" s="1"/>
  <c r="F5" i="13"/>
  <c r="K4" i="13"/>
  <c r="L4" i="13" s="1"/>
  <c r="I4" i="13"/>
  <c r="K3" i="13"/>
  <c r="L3" i="13" s="1"/>
  <c r="I3" i="13"/>
  <c r="F4" i="1"/>
  <c r="H4" i="1" s="1"/>
  <c r="F5" i="1"/>
  <c r="H5" i="1" s="1"/>
  <c r="F6" i="1"/>
  <c r="H6" i="1" s="1"/>
  <c r="F3" i="1"/>
  <c r="H3" i="1" s="1"/>
  <c r="L20" i="15" l="1"/>
  <c r="L38" i="15"/>
  <c r="L34" i="15"/>
  <c r="L37" i="15"/>
  <c r="L40" i="15"/>
  <c r="G7" i="13"/>
  <c r="I7" i="13" s="1"/>
  <c r="M7" i="13" s="1"/>
  <c r="G6" i="13"/>
  <c r="I6" i="13" s="1"/>
  <c r="M6" i="13" s="1"/>
  <c r="I8" i="13"/>
  <c r="M8" i="13" s="1"/>
  <c r="G8" i="13"/>
  <c r="G5" i="13"/>
  <c r="I5" i="13" s="1"/>
  <c r="M5" i="13" s="1"/>
  <c r="G25" i="15"/>
  <c r="I25" i="15" s="1"/>
  <c r="L25" i="15" s="1"/>
  <c r="G28" i="15"/>
  <c r="I28" i="15" s="1"/>
  <c r="L28" i="15" s="1"/>
  <c r="G31" i="15"/>
  <c r="I31" i="15" s="1"/>
  <c r="L31" i="15" s="1"/>
  <c r="G26" i="15"/>
  <c r="I26" i="15" s="1"/>
  <c r="L26" i="15" s="1"/>
  <c r="G29" i="15"/>
  <c r="I29" i="15" s="1"/>
  <c r="L29" i="15" s="1"/>
  <c r="G32" i="15"/>
  <c r="I32" i="15" s="1"/>
  <c r="L32" i="15" s="1"/>
  <c r="G27" i="15"/>
  <c r="I27" i="15" s="1"/>
  <c r="L27" i="15" s="1"/>
  <c r="G30" i="15"/>
  <c r="I30" i="15" s="1"/>
  <c r="L30" i="15" s="1"/>
  <c r="G11" i="15"/>
  <c r="I11" i="15" s="1"/>
  <c r="L11" i="15" s="1"/>
  <c r="G10" i="15"/>
  <c r="I10" i="15" s="1"/>
  <c r="L10" i="15" s="1"/>
  <c r="G5" i="15"/>
  <c r="I5" i="15" s="1"/>
  <c r="L5" i="15" s="1"/>
  <c r="G8" i="15"/>
  <c r="I8" i="15" s="1"/>
  <c r="L8" i="15" s="1"/>
  <c r="G6" i="15"/>
  <c r="I6" i="15" s="1"/>
  <c r="L6" i="15" s="1"/>
  <c r="G12" i="15"/>
  <c r="I12" i="15" s="1"/>
  <c r="L12" i="15" s="1"/>
  <c r="G7" i="15"/>
  <c r="I7" i="15" s="1"/>
  <c r="L7" i="15" s="1"/>
  <c r="G9" i="15"/>
  <c r="I9" i="15" s="1"/>
  <c r="L9" i="15" s="1"/>
  <c r="L21" i="15"/>
  <c r="L24" i="15"/>
  <c r="L33" i="15"/>
  <c r="L36" i="15"/>
  <c r="L39" i="15"/>
  <c r="L42" i="15"/>
  <c r="G17" i="13"/>
  <c r="I17" i="13" s="1"/>
  <c r="M17" i="13" s="1"/>
  <c r="G19" i="13"/>
  <c r="I19" i="13" s="1"/>
  <c r="M19" i="13" s="1"/>
  <c r="I18" i="13"/>
  <c r="M18" i="13" s="1"/>
  <c r="G18" i="13"/>
  <c r="G20" i="13"/>
  <c r="I20" i="13" s="1"/>
  <c r="M20" i="13" s="1"/>
  <c r="M25" i="13"/>
  <c r="M23" i="13"/>
  <c r="M16" i="13"/>
  <c r="M24" i="13"/>
  <c r="M22" i="13"/>
  <c r="M26" i="13"/>
  <c r="L19" i="15"/>
  <c r="L22" i="15"/>
  <c r="L14" i="15"/>
  <c r="I18" i="15"/>
  <c r="L18" i="15" s="1"/>
  <c r="L15" i="15"/>
  <c r="L4" i="15"/>
  <c r="L3" i="15"/>
  <c r="M3" i="13"/>
  <c r="M9" i="13"/>
  <c r="M11" i="13"/>
  <c r="M14" i="13"/>
  <c r="M4" i="13"/>
  <c r="M10" i="13"/>
  <c r="M13" i="13"/>
  <c r="M15" i="13"/>
  <c r="M21" i="13"/>
  <c r="M12" i="13"/>
  <c r="J4" i="1" l="1"/>
  <c r="K4" i="1" s="1"/>
  <c r="J5" i="1"/>
  <c r="K5" i="1" s="1"/>
  <c r="J6" i="1"/>
  <c r="K6" i="1" s="1"/>
  <c r="L4" i="1" l="1"/>
  <c r="L6" i="1"/>
  <c r="L5" i="1"/>
  <c r="E7" i="3" l="1"/>
  <c r="E6" i="3"/>
  <c r="E4" i="3" l="1"/>
  <c r="E3" i="3"/>
  <c r="J3" i="1" l="1"/>
  <c r="K3" i="1" s="1"/>
  <c r="L3" i="1" l="1"/>
</calcChain>
</file>

<file path=xl/sharedStrings.xml><?xml version="1.0" encoding="utf-8"?>
<sst xmlns="http://schemas.openxmlformats.org/spreadsheetml/2006/main" count="131" uniqueCount="63">
  <si>
    <t>사이즈</t>
    <phoneticPr fontId="2" type="noConversion"/>
  </si>
  <si>
    <t>A4</t>
    <phoneticPr fontId="2" type="noConversion"/>
  </si>
  <si>
    <t>A3</t>
    <phoneticPr fontId="2" type="noConversion"/>
  </si>
  <si>
    <t>양면</t>
    <phoneticPr fontId="2" type="noConversion"/>
  </si>
  <si>
    <t>칼라</t>
    <phoneticPr fontId="2" type="noConversion"/>
  </si>
  <si>
    <t>인쇄면</t>
    <phoneticPr fontId="2" type="noConversion"/>
  </si>
  <si>
    <t>인쇄색</t>
    <phoneticPr fontId="2" type="noConversion"/>
  </si>
  <si>
    <t>우편요금</t>
    <phoneticPr fontId="2" type="noConversion"/>
  </si>
  <si>
    <t>수량</t>
    <phoneticPr fontId="2" type="noConversion"/>
  </si>
  <si>
    <t>금액</t>
    <phoneticPr fontId="2" type="noConversion"/>
  </si>
  <si>
    <t>총금액</t>
    <phoneticPr fontId="2" type="noConversion"/>
  </si>
  <si>
    <t>비고</t>
    <phoneticPr fontId="2" type="noConversion"/>
  </si>
  <si>
    <t>접착형(단가)</t>
    <phoneticPr fontId="2" type="noConversion"/>
  </si>
  <si>
    <t>소계</t>
    <phoneticPr fontId="2" type="noConversion"/>
  </si>
  <si>
    <t>형태</t>
    <phoneticPr fontId="2" type="noConversion"/>
  </si>
  <si>
    <t>칼라</t>
    <phoneticPr fontId="2" type="noConversion"/>
  </si>
  <si>
    <t>제품명</t>
    <phoneticPr fontId="2" type="noConversion"/>
  </si>
  <si>
    <t>소봉투</t>
    <phoneticPr fontId="2" type="noConversion"/>
  </si>
  <si>
    <t>재질</t>
    <phoneticPr fontId="2" type="noConversion"/>
  </si>
  <si>
    <t>100g모조</t>
    <phoneticPr fontId="2" type="noConversion"/>
  </si>
  <si>
    <t>120g모조</t>
    <phoneticPr fontId="2" type="noConversion"/>
  </si>
  <si>
    <t>대봉투</t>
    <phoneticPr fontId="2" type="noConversion"/>
  </si>
  <si>
    <t>칼라</t>
    <phoneticPr fontId="2" type="noConversion"/>
  </si>
  <si>
    <t>봉입수량</t>
    <phoneticPr fontId="2" type="noConversion"/>
  </si>
  <si>
    <t>dmbank 단가표(봉투비용)</t>
    <phoneticPr fontId="2" type="noConversion"/>
  </si>
  <si>
    <t>A4</t>
  </si>
  <si>
    <t>칼라</t>
  </si>
  <si>
    <t>우편요금할인율</t>
    <phoneticPr fontId="2" type="noConversion"/>
  </si>
  <si>
    <t>우편요금</t>
    <phoneticPr fontId="2" type="noConversion"/>
  </si>
  <si>
    <t>할인후</t>
    <phoneticPr fontId="2" type="noConversion"/>
  </si>
  <si>
    <t>홍보DM</t>
    <phoneticPr fontId="2" type="noConversion"/>
  </si>
  <si>
    <t>일반DM</t>
    <phoneticPr fontId="2" type="noConversion"/>
  </si>
  <si>
    <t>5절</t>
    <phoneticPr fontId="2" type="noConversion"/>
  </si>
  <si>
    <t>dmbank(디자인비용)</t>
    <phoneticPr fontId="2" type="noConversion"/>
  </si>
  <si>
    <t xml:space="preserve">1. 한틀 : 90,000원/양면 </t>
    <phoneticPr fontId="2" type="noConversion"/>
  </si>
  <si>
    <t>2. 우심기획 : 100,000원/양면</t>
    <phoneticPr fontId="2" type="noConversion"/>
  </si>
  <si>
    <t>흑백</t>
    <phoneticPr fontId="2" type="noConversion"/>
  </si>
  <si>
    <t>흑백</t>
    <phoneticPr fontId="2" type="noConversion"/>
  </si>
  <si>
    <t>단면</t>
    <phoneticPr fontId="2" type="noConversion"/>
  </si>
  <si>
    <t>양면</t>
    <phoneticPr fontId="2" type="noConversion"/>
  </si>
  <si>
    <t>단면</t>
    <phoneticPr fontId="2" type="noConversion"/>
  </si>
  <si>
    <t>우편요금 5~25g기준</t>
    <phoneticPr fontId="2" type="noConversion"/>
  </si>
  <si>
    <t>(수량*할인후)</t>
    <phoneticPr fontId="2" type="noConversion"/>
  </si>
  <si>
    <t>우편요금+금액</t>
    <phoneticPr fontId="2" type="noConversion"/>
  </si>
  <si>
    <t>창봉투</t>
    <phoneticPr fontId="2" type="noConversion"/>
  </si>
  <si>
    <t>기본무창봉투</t>
    <phoneticPr fontId="2" type="noConversion"/>
  </si>
  <si>
    <t>추가/장</t>
    <phoneticPr fontId="2" type="noConversion"/>
  </si>
  <si>
    <t>소봉투단가(무창기본)</t>
    <phoneticPr fontId="2" type="noConversion"/>
  </si>
  <si>
    <t>소계</t>
    <phoneticPr fontId="2" type="noConversion"/>
  </si>
  <si>
    <t>우편요금 25g~50g기준</t>
  </si>
  <si>
    <t>우편요금 25g~50g기준</t>
    <phoneticPr fontId="2" type="noConversion"/>
  </si>
  <si>
    <t>우편요금(할인후)</t>
    <phoneticPr fontId="2" type="noConversion"/>
  </si>
  <si>
    <t>(수량*할인후우푠요금)</t>
    <phoneticPr fontId="2" type="noConversion"/>
  </si>
  <si>
    <t>우편요금 5~25g기준</t>
  </si>
  <si>
    <t>대봉투단가(무창기본)</t>
    <phoneticPr fontId="2" type="noConversion"/>
  </si>
  <si>
    <t>우편요금 5~50g기준</t>
    <phoneticPr fontId="2" type="noConversion"/>
  </si>
  <si>
    <t>우편요금 100g~150g기준</t>
    <phoneticPr fontId="2" type="noConversion"/>
  </si>
  <si>
    <t>우편단가</t>
    <phoneticPr fontId="2" type="noConversion"/>
  </si>
  <si>
    <t>흑백</t>
    <phoneticPr fontId="2" type="noConversion"/>
  </si>
  <si>
    <t>비고</t>
    <phoneticPr fontId="2" type="noConversion"/>
  </si>
  <si>
    <t>1. 산정 : 칼라-전자우편 대비 95%, 흑백-전자우편대비 90%</t>
    <phoneticPr fontId="2" type="noConversion"/>
  </si>
  <si>
    <t>1. 산정 : 칼라-전자우편대비 95%, 흑백-전자우편 대비 90%</t>
    <phoneticPr fontId="2" type="noConversion"/>
  </si>
  <si>
    <t>추가비용                       (주소인쇄삽지&amp;봉투비용)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</si>
</sst>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?_-;_-@_-"/>
    <numFmt numFmtId="178" formatCode="_-* #,##0_-;\-* #,##0_-;_-* &quot;-&quot;?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 wrapText="1" shrinkToFit="1"/>
    </xf>
    <xf numFmtId="41" fontId="0" fillId="0" borderId="1" xfId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 shrinkToFit="1"/>
    </xf>
    <xf numFmtId="9" fontId="4" fillId="0" borderId="1" xfId="0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 wrapText="1" shrinkToFit="1"/>
    </xf>
    <xf numFmtId="41" fontId="0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 shrinkToFit="1"/>
    </xf>
    <xf numFmtId="176" fontId="0" fillId="0" borderId="0" xfId="1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43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1" fontId="4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 wrapText="1" shrinkToFit="1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 wrapText="1" shrinkToFit="1"/>
    </xf>
    <xf numFmtId="41" fontId="4" fillId="0" borderId="6" xfId="1" applyFont="1" applyFill="1" applyBorder="1" applyAlignment="1">
      <alignment horizontal="center" vertical="center" wrapText="1" shrinkToFit="1"/>
    </xf>
    <xf numFmtId="9" fontId="4" fillId="0" borderId="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 wrapText="1" shrinkToFit="1"/>
    </xf>
    <xf numFmtId="41" fontId="4" fillId="0" borderId="15" xfId="1" applyFont="1" applyFill="1" applyBorder="1" applyAlignment="1">
      <alignment horizontal="center" vertical="center" wrapText="1" shrinkToFit="1"/>
    </xf>
    <xf numFmtId="9" fontId="4" fillId="0" borderId="15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1" fontId="4" fillId="5" borderId="1" xfId="0" applyNumberFormat="1" applyFont="1" applyFill="1" applyBorder="1" applyAlignment="1">
      <alignment horizontal="center" vertical="center" wrapText="1" shrinkToFit="1"/>
    </xf>
    <xf numFmtId="41" fontId="4" fillId="5" borderId="1" xfId="1" applyFont="1" applyFill="1" applyBorder="1" applyAlignment="1">
      <alignment horizontal="center" vertical="center" wrapText="1" shrinkToFit="1"/>
    </xf>
    <xf numFmtId="9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1" fontId="7" fillId="5" borderId="1" xfId="0" applyNumberFormat="1" applyFont="1" applyFill="1" applyBorder="1" applyAlignment="1">
      <alignment horizontal="center" vertical="center" wrapText="1" shrinkToFit="1"/>
    </xf>
    <xf numFmtId="41" fontId="3" fillId="5" borderId="1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 wrapText="1" shrinkToFit="1"/>
    </xf>
    <xf numFmtId="41" fontId="4" fillId="0" borderId="8" xfId="1" applyFont="1" applyFill="1" applyBorder="1" applyAlignment="1">
      <alignment horizontal="center" vertical="center" wrapText="1" shrinkToFit="1"/>
    </xf>
    <xf numFmtId="9" fontId="4" fillId="0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1" fontId="7" fillId="5" borderId="8" xfId="0" applyNumberFormat="1" applyFont="1" applyFill="1" applyBorder="1" applyAlignment="1">
      <alignment horizontal="center" vertical="center" wrapText="1" shrinkToFit="1"/>
    </xf>
    <xf numFmtId="41" fontId="3" fillId="5" borderId="8" xfId="0" applyNumberFormat="1" applyFont="1" applyFill="1" applyBorder="1" applyAlignment="1">
      <alignment horizontal="center" vertical="center" wrapText="1" shrinkToFit="1"/>
    </xf>
    <xf numFmtId="41" fontId="4" fillId="5" borderId="8" xfId="1" applyFont="1" applyFill="1" applyBorder="1" applyAlignment="1">
      <alignment horizontal="center" vertical="center" wrapText="1" shrinkToFit="1"/>
    </xf>
    <xf numFmtId="9" fontId="4" fillId="5" borderId="8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41" fontId="3" fillId="5" borderId="17" xfId="0" applyNumberFormat="1" applyFont="1" applyFill="1" applyBorder="1" applyAlignment="1">
      <alignment horizontal="center" vertical="center" wrapText="1" shrinkToFit="1"/>
    </xf>
    <xf numFmtId="41" fontId="4" fillId="5" borderId="17" xfId="1" applyFont="1" applyFill="1" applyBorder="1" applyAlignment="1">
      <alignment horizontal="center" vertical="center" wrapText="1" shrinkToFit="1"/>
    </xf>
    <xf numFmtId="41" fontId="7" fillId="5" borderId="17" xfId="0" applyNumberFormat="1" applyFont="1" applyFill="1" applyBorder="1" applyAlignment="1">
      <alignment horizontal="center" vertical="center" wrapText="1" shrinkToFit="1"/>
    </xf>
    <xf numFmtId="9" fontId="4" fillId="5" borderId="1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horizontal="center" vertical="center" wrapText="1" shrinkToFit="1"/>
    </xf>
    <xf numFmtId="41" fontId="9" fillId="0" borderId="1" xfId="1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/>
    </xf>
    <xf numFmtId="41" fontId="10" fillId="5" borderId="1" xfId="0" applyNumberFormat="1" applyFont="1" applyFill="1" applyBorder="1" applyAlignment="1">
      <alignment horizontal="center" vertical="center" wrapText="1" shrinkToFit="1"/>
    </xf>
    <xf numFmtId="41" fontId="9" fillId="5" borderId="1" xfId="0" applyNumberFormat="1" applyFont="1" applyFill="1" applyBorder="1" applyAlignment="1">
      <alignment horizontal="center" vertical="center" wrapText="1" shrinkToFit="1"/>
    </xf>
    <xf numFmtId="41" fontId="9" fillId="5" borderId="1" xfId="1" applyFont="1" applyFill="1" applyBorder="1" applyAlignment="1">
      <alignment horizontal="center" vertical="center" wrapText="1" shrinkToFit="1"/>
    </xf>
    <xf numFmtId="0" fontId="9" fillId="5" borderId="17" xfId="0" applyFont="1" applyFill="1" applyBorder="1" applyAlignment="1">
      <alignment horizontal="center" vertical="center"/>
    </xf>
    <xf numFmtId="41" fontId="10" fillId="5" borderId="17" xfId="0" applyNumberFormat="1" applyFont="1" applyFill="1" applyBorder="1" applyAlignment="1">
      <alignment horizontal="center" vertical="center" wrapText="1" shrinkToFit="1"/>
    </xf>
    <xf numFmtId="41" fontId="9" fillId="5" borderId="17" xfId="0" applyNumberFormat="1" applyFont="1" applyFill="1" applyBorder="1" applyAlignment="1">
      <alignment horizontal="center" vertical="center" wrapText="1" shrinkToFit="1"/>
    </xf>
    <xf numFmtId="41" fontId="9" fillId="5" borderId="17" xfId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/>
    </xf>
    <xf numFmtId="41" fontId="9" fillId="0" borderId="6" xfId="0" applyNumberFormat="1" applyFont="1" applyFill="1" applyBorder="1" applyAlignment="1">
      <alignment horizontal="center" vertical="center" wrapText="1" shrinkToFit="1"/>
    </xf>
    <xf numFmtId="41" fontId="9" fillId="0" borderId="6" xfId="1" applyFont="1" applyFill="1" applyBorder="1" applyAlignment="1">
      <alignment horizontal="center" vertical="center" wrapText="1" shrinkToFit="1"/>
    </xf>
    <xf numFmtId="0" fontId="9" fillId="5" borderId="6" xfId="0" applyFont="1" applyFill="1" applyBorder="1" applyAlignment="1">
      <alignment horizontal="center" vertical="center"/>
    </xf>
    <xf numFmtId="41" fontId="9" fillId="5" borderId="6" xfId="0" applyNumberFormat="1" applyFont="1" applyFill="1" applyBorder="1" applyAlignment="1">
      <alignment horizontal="center" vertical="center" wrapText="1" shrinkToFit="1"/>
    </xf>
    <xf numFmtId="41" fontId="9" fillId="5" borderId="6" xfId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1" fontId="7" fillId="3" borderId="1" xfId="0" applyNumberFormat="1" applyFont="1" applyFill="1" applyBorder="1" applyAlignment="1">
      <alignment horizontal="center" vertical="center" wrapText="1" shrinkToFit="1"/>
    </xf>
    <xf numFmtId="41" fontId="7" fillId="3" borderId="6" xfId="0" applyNumberFormat="1" applyFont="1" applyFill="1" applyBorder="1" applyAlignment="1">
      <alignment horizontal="center" vertical="center" wrapText="1" shrinkToFit="1"/>
    </xf>
    <xf numFmtId="41" fontId="7" fillId="3" borderId="15" xfId="0" applyNumberFormat="1" applyFont="1" applyFill="1" applyBorder="1" applyAlignment="1">
      <alignment horizontal="center" vertical="center" wrapText="1" shrinkToFit="1"/>
    </xf>
    <xf numFmtId="41" fontId="7" fillId="3" borderId="8" xfId="0" applyNumberFormat="1" applyFont="1" applyFill="1" applyBorder="1" applyAlignment="1">
      <alignment horizontal="center" vertical="center" wrapText="1" shrinkToFit="1"/>
    </xf>
    <xf numFmtId="41" fontId="10" fillId="3" borderId="1" xfId="0" applyNumberFormat="1" applyFont="1" applyFill="1" applyBorder="1" applyAlignment="1">
      <alignment horizontal="center" vertical="center" wrapText="1" shrinkToFit="1"/>
    </xf>
    <xf numFmtId="41" fontId="9" fillId="0" borderId="8" xfId="0" applyNumberFormat="1" applyFont="1" applyFill="1" applyBorder="1" applyAlignment="1">
      <alignment horizontal="center" vertical="center" wrapText="1" shrinkToFit="1"/>
    </xf>
    <xf numFmtId="41" fontId="9" fillId="0" borderId="8" xfId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/>
    </xf>
    <xf numFmtId="41" fontId="10" fillId="3" borderId="8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4" fillId="5" borderId="9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9" fontId="4" fillId="0" borderId="1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9" fillId="5" borderId="11" xfId="0" applyNumberFormat="1" applyFont="1" applyFill="1" applyBorder="1" applyAlignment="1">
      <alignment horizontal="center" vertical="center"/>
    </xf>
    <xf numFmtId="9" fontId="9" fillId="5" borderId="12" xfId="0" applyNumberFormat="1" applyFont="1" applyFill="1" applyBorder="1" applyAlignment="1">
      <alignment horizontal="center" vertical="center"/>
    </xf>
    <xf numFmtId="9" fontId="9" fillId="5" borderId="20" xfId="0" applyNumberFormat="1" applyFont="1" applyFill="1" applyBorder="1" applyAlignment="1">
      <alignment horizontal="center" vertical="center"/>
    </xf>
    <xf numFmtId="9" fontId="9" fillId="5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41" fontId="3" fillId="0" borderId="1" xfId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workbookViewId="0">
      <selection activeCell="I16" sqref="I16"/>
    </sheetView>
  </sheetViews>
  <sheetFormatPr defaultRowHeight="16.5" x14ac:dyDescent="0.3"/>
  <cols>
    <col min="1" max="1" width="10.5" customWidth="1"/>
    <col min="4" max="4" width="11.5" customWidth="1"/>
    <col min="5" max="5" width="10.125" customWidth="1"/>
    <col min="6" max="6" width="11" customWidth="1"/>
    <col min="9" max="9" width="9" customWidth="1"/>
    <col min="10" max="10" width="10" customWidth="1"/>
    <col min="11" max="11" width="13.5" customWidth="1"/>
    <col min="12" max="13" width="12.375" customWidth="1"/>
    <col min="14" max="14" width="16.625" customWidth="1"/>
    <col min="16" max="16" width="9.375" bestFit="1" customWidth="1"/>
    <col min="17" max="17" width="9.75" bestFit="1" customWidth="1"/>
    <col min="18" max="18" width="10.875" bestFit="1" customWidth="1"/>
    <col min="20" max="20" width="9.375" bestFit="1" customWidth="1"/>
  </cols>
  <sheetData>
    <row r="1" spans="1:21" ht="31.5" customHeight="1" x14ac:dyDescent="0.3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21" ht="25.5" customHeight="1" x14ac:dyDescent="0.3">
      <c r="A2" s="5" t="s">
        <v>0</v>
      </c>
      <c r="B2" s="5" t="s">
        <v>5</v>
      </c>
      <c r="C2" s="5" t="s">
        <v>6</v>
      </c>
      <c r="D2" s="5" t="s">
        <v>12</v>
      </c>
      <c r="E2" s="5" t="s">
        <v>46</v>
      </c>
      <c r="F2" s="5" t="s">
        <v>48</v>
      </c>
      <c r="G2" s="5" t="s">
        <v>8</v>
      </c>
      <c r="H2" s="5" t="s">
        <v>9</v>
      </c>
      <c r="I2" s="5" t="s">
        <v>28</v>
      </c>
      <c r="J2" s="10" t="s">
        <v>29</v>
      </c>
      <c r="K2" s="10" t="s">
        <v>42</v>
      </c>
      <c r="L2" s="10" t="s">
        <v>43</v>
      </c>
      <c r="M2" s="10" t="s">
        <v>27</v>
      </c>
      <c r="N2" s="86" t="s">
        <v>59</v>
      </c>
      <c r="O2" s="15"/>
      <c r="P2" s="16"/>
      <c r="Q2" s="16"/>
    </row>
    <row r="3" spans="1:21" ht="25.5" customHeight="1" x14ac:dyDescent="0.3">
      <c r="A3" s="93" t="s">
        <v>1</v>
      </c>
      <c r="B3" s="18" t="s">
        <v>38</v>
      </c>
      <c r="C3" s="93" t="s">
        <v>4</v>
      </c>
      <c r="D3" s="77">
        <v>214</v>
      </c>
      <c r="E3" s="19"/>
      <c r="F3" s="19">
        <f>D3</f>
        <v>214</v>
      </c>
      <c r="G3" s="17">
        <v>500</v>
      </c>
      <c r="H3" s="17">
        <f>F3*G3</f>
        <v>107000</v>
      </c>
      <c r="I3" s="17">
        <v>400</v>
      </c>
      <c r="J3" s="17">
        <f>I3-(I3*0.4)</f>
        <v>240</v>
      </c>
      <c r="K3" s="17">
        <f>G3*J3</f>
        <v>120000</v>
      </c>
      <c r="L3" s="17">
        <f>H3+K3</f>
        <v>227000</v>
      </c>
      <c r="M3" s="7">
        <v>0.4</v>
      </c>
      <c r="N3" s="73"/>
      <c r="O3" s="9"/>
      <c r="P3" s="9"/>
      <c r="Q3" s="9"/>
      <c r="R3" s="9"/>
      <c r="S3" s="9"/>
      <c r="T3" s="9"/>
      <c r="U3" s="9"/>
    </row>
    <row r="4" spans="1:21" ht="25.5" customHeight="1" x14ac:dyDescent="0.3">
      <c r="A4" s="94"/>
      <c r="B4" s="18" t="s">
        <v>39</v>
      </c>
      <c r="C4" s="96"/>
      <c r="D4" s="77">
        <v>358</v>
      </c>
      <c r="E4" s="19"/>
      <c r="F4" s="19">
        <f>D4</f>
        <v>358</v>
      </c>
      <c r="G4" s="17">
        <v>500</v>
      </c>
      <c r="H4" s="17">
        <f t="shared" ref="H4:H6" si="0">F4*G4</f>
        <v>179000</v>
      </c>
      <c r="I4" s="17">
        <v>400</v>
      </c>
      <c r="J4" s="17">
        <f t="shared" ref="J4:J6" si="1">I4-(I4*0.4)</f>
        <v>240</v>
      </c>
      <c r="K4" s="17">
        <f>G4*J4</f>
        <v>120000</v>
      </c>
      <c r="L4" s="17">
        <f t="shared" ref="L4:L6" si="2">H4+K4</f>
        <v>299000</v>
      </c>
      <c r="M4" s="7">
        <v>0.4</v>
      </c>
      <c r="N4" s="75"/>
      <c r="O4" s="9"/>
      <c r="P4" s="9"/>
      <c r="Q4" s="9"/>
      <c r="R4" s="9"/>
      <c r="S4" s="9"/>
      <c r="T4" s="9"/>
      <c r="U4" s="9"/>
    </row>
    <row r="5" spans="1:21" ht="25.5" customHeight="1" x14ac:dyDescent="0.3">
      <c r="A5" s="94"/>
      <c r="B5" s="21" t="s">
        <v>40</v>
      </c>
      <c r="C5" s="93" t="s">
        <v>37</v>
      </c>
      <c r="D5" s="77">
        <v>57</v>
      </c>
      <c r="E5" s="19"/>
      <c r="F5" s="19">
        <f>D5</f>
        <v>57</v>
      </c>
      <c r="G5" s="17">
        <v>500</v>
      </c>
      <c r="H5" s="17">
        <f t="shared" si="0"/>
        <v>28500</v>
      </c>
      <c r="I5" s="17">
        <v>400</v>
      </c>
      <c r="J5" s="17">
        <f t="shared" si="1"/>
        <v>240</v>
      </c>
      <c r="K5" s="17">
        <f>G5*J5</f>
        <v>120000</v>
      </c>
      <c r="L5" s="17">
        <f t="shared" si="2"/>
        <v>148500</v>
      </c>
      <c r="M5" s="7">
        <v>0.4</v>
      </c>
      <c r="N5" s="75"/>
      <c r="O5" s="9"/>
      <c r="P5" s="9"/>
      <c r="Q5" s="9"/>
      <c r="R5" s="9"/>
      <c r="S5" s="9"/>
      <c r="T5" s="9"/>
      <c r="U5" s="9"/>
    </row>
    <row r="6" spans="1:21" ht="25.5" customHeight="1" x14ac:dyDescent="0.3">
      <c r="A6" s="95"/>
      <c r="B6" s="21" t="s">
        <v>39</v>
      </c>
      <c r="C6" s="95"/>
      <c r="D6" s="77">
        <v>75</v>
      </c>
      <c r="E6" s="19"/>
      <c r="F6" s="19">
        <f>D6</f>
        <v>75</v>
      </c>
      <c r="G6" s="17">
        <v>500</v>
      </c>
      <c r="H6" s="17">
        <f t="shared" si="0"/>
        <v>37500</v>
      </c>
      <c r="I6" s="17">
        <v>400</v>
      </c>
      <c r="J6" s="17">
        <f t="shared" si="1"/>
        <v>240</v>
      </c>
      <c r="K6" s="17">
        <f>G6*J6</f>
        <v>120000</v>
      </c>
      <c r="L6" s="17">
        <f t="shared" si="2"/>
        <v>157500</v>
      </c>
      <c r="M6" s="20">
        <v>0.4</v>
      </c>
      <c r="N6" s="74"/>
      <c r="O6" s="9"/>
      <c r="P6" s="9"/>
      <c r="Q6" s="9"/>
      <c r="R6" s="9"/>
      <c r="S6" s="9"/>
      <c r="T6" s="9"/>
      <c r="U6" s="9"/>
    </row>
    <row r="7" spans="1:21" ht="27.75" customHeight="1" x14ac:dyDescent="0.3">
      <c r="A7" s="91" t="s">
        <v>60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21" x14ac:dyDescent="0.3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21" x14ac:dyDescent="0.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</sheetData>
  <mergeCells count="7">
    <mergeCell ref="A9:N9"/>
    <mergeCell ref="A8:N8"/>
    <mergeCell ref="A7:N7"/>
    <mergeCell ref="A1:N1"/>
    <mergeCell ref="A3:A6"/>
    <mergeCell ref="C3:C4"/>
    <mergeCell ref="C5:C6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workbookViewId="0">
      <selection activeCell="J3" sqref="J3:J26"/>
    </sheetView>
  </sheetViews>
  <sheetFormatPr defaultRowHeight="16.5" x14ac:dyDescent="0.3"/>
  <cols>
    <col min="1" max="1" width="11.25" customWidth="1"/>
    <col min="5" max="5" width="18.25" customWidth="1"/>
    <col min="6" max="6" width="11.25" customWidth="1"/>
    <col min="7" max="7" width="11" customWidth="1"/>
    <col min="9" max="9" width="11.875" customWidth="1"/>
    <col min="10" max="10" width="10" customWidth="1"/>
    <col min="11" max="11" width="14.375" customWidth="1"/>
    <col min="12" max="12" width="19.625" customWidth="1"/>
    <col min="13" max="14" width="12.375" customWidth="1"/>
    <col min="15" max="15" width="12.875" customWidth="1"/>
    <col min="16" max="16" width="12" customWidth="1"/>
    <col min="18" max="18" width="9.375" bestFit="1" customWidth="1"/>
    <col min="19" max="19" width="9.75" bestFit="1" customWidth="1"/>
    <col min="20" max="20" width="10.875" bestFit="1" customWidth="1"/>
    <col min="22" max="22" width="9.375" bestFit="1" customWidth="1"/>
  </cols>
  <sheetData>
    <row r="1" spans="1:23" ht="31.5" customHeight="1" x14ac:dyDescent="0.3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3" ht="25.5" customHeight="1" x14ac:dyDescent="0.3">
      <c r="A2" s="5" t="s">
        <v>0</v>
      </c>
      <c r="B2" s="5" t="s">
        <v>5</v>
      </c>
      <c r="C2" s="5" t="s">
        <v>6</v>
      </c>
      <c r="D2" s="5" t="s">
        <v>23</v>
      </c>
      <c r="E2" s="27" t="s">
        <v>47</v>
      </c>
      <c r="F2" s="5" t="s">
        <v>46</v>
      </c>
      <c r="G2" s="5" t="s">
        <v>48</v>
      </c>
      <c r="H2" s="5" t="s">
        <v>8</v>
      </c>
      <c r="I2" s="25" t="s">
        <v>9</v>
      </c>
      <c r="J2" s="25" t="s">
        <v>57</v>
      </c>
      <c r="K2" s="22" t="s">
        <v>51</v>
      </c>
      <c r="L2" s="22" t="s">
        <v>52</v>
      </c>
      <c r="M2" s="25" t="s">
        <v>10</v>
      </c>
      <c r="N2" s="22" t="s">
        <v>27</v>
      </c>
      <c r="O2" s="101" t="s">
        <v>11</v>
      </c>
      <c r="P2" s="98"/>
      <c r="Q2" s="9"/>
      <c r="R2" s="9"/>
      <c r="S2" s="14"/>
      <c r="T2" s="9"/>
      <c r="U2" s="9"/>
      <c r="V2" s="9"/>
      <c r="W2" s="9"/>
    </row>
    <row r="3" spans="1:23" ht="20.25" customHeight="1" x14ac:dyDescent="0.3">
      <c r="A3" s="93" t="s">
        <v>25</v>
      </c>
      <c r="B3" s="93" t="s">
        <v>38</v>
      </c>
      <c r="C3" s="93" t="s">
        <v>26</v>
      </c>
      <c r="D3" s="26">
        <v>1</v>
      </c>
      <c r="E3" s="77">
        <v>270</v>
      </c>
      <c r="F3" s="19"/>
      <c r="G3" s="19">
        <f t="shared" ref="G3:G26" si="0">E3+F3</f>
        <v>270</v>
      </c>
      <c r="H3" s="17">
        <v>500</v>
      </c>
      <c r="I3" s="17">
        <f>G3*H3</f>
        <v>135000</v>
      </c>
      <c r="J3" s="17">
        <v>430</v>
      </c>
      <c r="K3" s="17">
        <f>J3-(J3*0.4)</f>
        <v>258</v>
      </c>
      <c r="L3" s="17">
        <f>H3*K3</f>
        <v>129000</v>
      </c>
      <c r="M3" s="17">
        <f>I3+L3</f>
        <v>264000</v>
      </c>
      <c r="N3" s="23">
        <v>0.4</v>
      </c>
      <c r="O3" s="102" t="s">
        <v>41</v>
      </c>
      <c r="P3" s="103"/>
      <c r="Q3" s="9"/>
      <c r="R3" s="9"/>
      <c r="S3" s="9"/>
      <c r="T3" s="9"/>
      <c r="U3" s="9"/>
      <c r="V3" s="9"/>
      <c r="W3" s="9"/>
    </row>
    <row r="4" spans="1:23" ht="20.25" customHeight="1" x14ac:dyDescent="0.3">
      <c r="A4" s="94"/>
      <c r="B4" s="100"/>
      <c r="C4" s="94"/>
      <c r="D4" s="26">
        <v>2</v>
      </c>
      <c r="E4" s="77">
        <v>270</v>
      </c>
      <c r="F4" s="19">
        <v>180</v>
      </c>
      <c r="G4" s="19">
        <f t="shared" si="0"/>
        <v>450</v>
      </c>
      <c r="H4" s="17">
        <v>500</v>
      </c>
      <c r="I4" s="17">
        <f t="shared" ref="I4:I8" si="1">G4*H4</f>
        <v>225000</v>
      </c>
      <c r="J4" s="17">
        <v>430</v>
      </c>
      <c r="K4" s="17">
        <f t="shared" ref="K4:K20" si="2">J4-(J4*0.4)</f>
        <v>258</v>
      </c>
      <c r="L4" s="17">
        <f t="shared" ref="L4:L8" si="3">H4*K4</f>
        <v>129000</v>
      </c>
      <c r="M4" s="17">
        <f t="shared" ref="M4:M20" si="4">I4+L4</f>
        <v>354000</v>
      </c>
      <c r="N4" s="23">
        <v>0.4</v>
      </c>
      <c r="O4" s="104"/>
      <c r="P4" s="105"/>
      <c r="Q4" s="9"/>
      <c r="R4" s="9"/>
      <c r="S4" s="9"/>
      <c r="T4" s="9"/>
      <c r="U4" s="9"/>
      <c r="V4" s="9"/>
      <c r="W4" s="9"/>
    </row>
    <row r="5" spans="1:23" ht="20.25" customHeight="1" x14ac:dyDescent="0.3">
      <c r="A5" s="94"/>
      <c r="B5" s="100"/>
      <c r="C5" s="94"/>
      <c r="D5" s="24">
        <v>3</v>
      </c>
      <c r="E5" s="78">
        <v>270</v>
      </c>
      <c r="F5" s="28">
        <f>F4*2</f>
        <v>360</v>
      </c>
      <c r="G5" s="19">
        <f t="shared" si="0"/>
        <v>630</v>
      </c>
      <c r="H5" s="29">
        <v>500</v>
      </c>
      <c r="I5" s="29">
        <f t="shared" si="1"/>
        <v>315000</v>
      </c>
      <c r="J5" s="29">
        <v>430</v>
      </c>
      <c r="K5" s="29">
        <f t="shared" si="2"/>
        <v>258</v>
      </c>
      <c r="L5" s="29">
        <f t="shared" si="3"/>
        <v>129000</v>
      </c>
      <c r="M5" s="29">
        <f t="shared" si="4"/>
        <v>444000</v>
      </c>
      <c r="N5" s="30">
        <v>0.4</v>
      </c>
      <c r="O5" s="104"/>
      <c r="P5" s="105"/>
      <c r="Q5" s="9"/>
      <c r="R5" s="9"/>
      <c r="S5" s="9"/>
      <c r="T5" s="9"/>
      <c r="U5" s="9"/>
      <c r="V5" s="9"/>
      <c r="W5" s="9"/>
    </row>
    <row r="6" spans="1:23" ht="20.25" customHeight="1" x14ac:dyDescent="0.3">
      <c r="A6" s="94"/>
      <c r="B6" s="100"/>
      <c r="C6" s="94"/>
      <c r="D6" s="35">
        <v>4</v>
      </c>
      <c r="E6" s="40">
        <v>270</v>
      </c>
      <c r="F6" s="36">
        <f>F4*3</f>
        <v>540</v>
      </c>
      <c r="G6" s="41">
        <f t="shared" si="0"/>
        <v>810</v>
      </c>
      <c r="H6" s="37">
        <v>500</v>
      </c>
      <c r="I6" s="37">
        <f t="shared" si="1"/>
        <v>405000</v>
      </c>
      <c r="J6" s="37">
        <v>450</v>
      </c>
      <c r="K6" s="37">
        <f t="shared" si="2"/>
        <v>270</v>
      </c>
      <c r="L6" s="37">
        <f t="shared" si="3"/>
        <v>135000</v>
      </c>
      <c r="M6" s="37">
        <f t="shared" si="4"/>
        <v>540000</v>
      </c>
      <c r="N6" s="38">
        <v>0.4</v>
      </c>
      <c r="O6" s="106" t="s">
        <v>50</v>
      </c>
      <c r="P6" s="107"/>
      <c r="Q6" s="9"/>
      <c r="R6" s="9"/>
      <c r="S6" s="9"/>
      <c r="T6" s="9"/>
      <c r="U6" s="9"/>
      <c r="V6" s="9"/>
      <c r="W6" s="9"/>
    </row>
    <row r="7" spans="1:23" ht="20.25" customHeight="1" x14ac:dyDescent="0.3">
      <c r="A7" s="94"/>
      <c r="B7" s="100"/>
      <c r="C7" s="94"/>
      <c r="D7" s="39">
        <v>5</v>
      </c>
      <c r="E7" s="40">
        <v>270</v>
      </c>
      <c r="F7" s="41">
        <f>F4*4</f>
        <v>720</v>
      </c>
      <c r="G7" s="41">
        <f t="shared" si="0"/>
        <v>990</v>
      </c>
      <c r="H7" s="37">
        <v>500</v>
      </c>
      <c r="I7" s="37">
        <f t="shared" si="1"/>
        <v>495000</v>
      </c>
      <c r="J7" s="37">
        <v>450</v>
      </c>
      <c r="K7" s="37">
        <f t="shared" si="2"/>
        <v>270</v>
      </c>
      <c r="L7" s="37">
        <f t="shared" si="3"/>
        <v>135000</v>
      </c>
      <c r="M7" s="37">
        <f t="shared" si="4"/>
        <v>630000</v>
      </c>
      <c r="N7" s="38">
        <v>0.4</v>
      </c>
      <c r="O7" s="108"/>
      <c r="P7" s="109"/>
      <c r="Q7" s="9"/>
      <c r="R7" s="9"/>
      <c r="S7" s="9"/>
      <c r="T7" s="9"/>
      <c r="U7" s="9"/>
      <c r="V7" s="9"/>
      <c r="W7" s="9"/>
    </row>
    <row r="8" spans="1:23" ht="20.25" customHeight="1" thickBot="1" x14ac:dyDescent="0.35">
      <c r="A8" s="94"/>
      <c r="B8" s="100"/>
      <c r="C8" s="94"/>
      <c r="D8" s="51">
        <v>6</v>
      </c>
      <c r="E8" s="54">
        <v>270</v>
      </c>
      <c r="F8" s="52">
        <f>F4*5</f>
        <v>900</v>
      </c>
      <c r="G8" s="52">
        <f t="shared" si="0"/>
        <v>1170</v>
      </c>
      <c r="H8" s="53">
        <v>500</v>
      </c>
      <c r="I8" s="53">
        <f t="shared" si="1"/>
        <v>585000</v>
      </c>
      <c r="J8" s="53">
        <v>450</v>
      </c>
      <c r="K8" s="53">
        <f t="shared" si="2"/>
        <v>270</v>
      </c>
      <c r="L8" s="53">
        <f t="shared" si="3"/>
        <v>135000</v>
      </c>
      <c r="M8" s="53">
        <f t="shared" si="4"/>
        <v>720000</v>
      </c>
      <c r="N8" s="55">
        <v>0.4</v>
      </c>
      <c r="O8" s="110"/>
      <c r="P8" s="111"/>
      <c r="Q8" s="9"/>
      <c r="R8" s="9"/>
      <c r="S8" s="9"/>
      <c r="T8" s="9"/>
      <c r="U8" s="9"/>
      <c r="V8" s="9"/>
      <c r="W8" s="9"/>
    </row>
    <row r="9" spans="1:23" ht="20.25" customHeight="1" thickTop="1" x14ac:dyDescent="0.3">
      <c r="A9" s="100"/>
      <c r="B9" s="112" t="s">
        <v>3</v>
      </c>
      <c r="C9" s="113" t="s">
        <v>4</v>
      </c>
      <c r="D9" s="31">
        <v>1</v>
      </c>
      <c r="E9" s="79">
        <v>442</v>
      </c>
      <c r="F9" s="32"/>
      <c r="G9" s="43">
        <f t="shared" si="0"/>
        <v>442</v>
      </c>
      <c r="H9" s="33">
        <v>500</v>
      </c>
      <c r="I9" s="33">
        <f>G9*H9</f>
        <v>221000</v>
      </c>
      <c r="J9" s="33">
        <v>430</v>
      </c>
      <c r="K9" s="33">
        <f>J9-(J9*0.4)</f>
        <v>258</v>
      </c>
      <c r="L9" s="33">
        <f>H9*K9</f>
        <v>129000</v>
      </c>
      <c r="M9" s="33">
        <f>I9+L9</f>
        <v>350000</v>
      </c>
      <c r="N9" s="34">
        <v>0.4</v>
      </c>
      <c r="O9" s="121" t="s">
        <v>53</v>
      </c>
      <c r="P9" s="122"/>
      <c r="Q9" s="9"/>
      <c r="R9" s="9"/>
      <c r="S9" s="9"/>
      <c r="T9" s="9"/>
      <c r="U9" s="9"/>
      <c r="V9" s="9"/>
      <c r="W9" s="9"/>
    </row>
    <row r="10" spans="1:23" ht="20.25" customHeight="1" x14ac:dyDescent="0.3">
      <c r="A10" s="100"/>
      <c r="B10" s="100"/>
      <c r="C10" s="100"/>
      <c r="D10" s="26">
        <v>2</v>
      </c>
      <c r="E10" s="77">
        <v>442</v>
      </c>
      <c r="F10" s="19">
        <v>180</v>
      </c>
      <c r="G10" s="19">
        <f t="shared" si="0"/>
        <v>622</v>
      </c>
      <c r="H10" s="17">
        <v>500</v>
      </c>
      <c r="I10" s="17">
        <f t="shared" ref="I10:I14" si="5">G10*H10</f>
        <v>311000</v>
      </c>
      <c r="J10" s="17">
        <v>430</v>
      </c>
      <c r="K10" s="17">
        <f t="shared" si="2"/>
        <v>258</v>
      </c>
      <c r="L10" s="17">
        <f t="shared" ref="L10:L20" si="6">H10*K10</f>
        <v>129000</v>
      </c>
      <c r="M10" s="17">
        <f t="shared" si="4"/>
        <v>440000</v>
      </c>
      <c r="N10" s="23">
        <v>0.4</v>
      </c>
      <c r="O10" s="104"/>
      <c r="P10" s="105"/>
      <c r="Q10" s="9"/>
      <c r="R10" s="9"/>
      <c r="S10" s="9"/>
      <c r="T10" s="9"/>
      <c r="U10" s="9"/>
      <c r="V10" s="9"/>
      <c r="W10" s="9"/>
    </row>
    <row r="11" spans="1:23" ht="20.25" customHeight="1" x14ac:dyDescent="0.3">
      <c r="A11" s="100"/>
      <c r="B11" s="100"/>
      <c r="C11" s="100"/>
      <c r="D11" s="24">
        <v>3</v>
      </c>
      <c r="E11" s="78">
        <v>442</v>
      </c>
      <c r="F11" s="28">
        <f>F10*2</f>
        <v>360</v>
      </c>
      <c r="G11" s="19">
        <f t="shared" si="0"/>
        <v>802</v>
      </c>
      <c r="H11" s="29">
        <v>500</v>
      </c>
      <c r="I11" s="29">
        <f t="shared" si="5"/>
        <v>401000</v>
      </c>
      <c r="J11" s="29">
        <v>430</v>
      </c>
      <c r="K11" s="29">
        <f t="shared" si="2"/>
        <v>258</v>
      </c>
      <c r="L11" s="29">
        <f t="shared" si="6"/>
        <v>129000</v>
      </c>
      <c r="M11" s="29">
        <f t="shared" si="4"/>
        <v>530000</v>
      </c>
      <c r="N11" s="30">
        <v>0.4</v>
      </c>
      <c r="O11" s="104"/>
      <c r="P11" s="105"/>
      <c r="Q11" s="9"/>
      <c r="R11" s="9"/>
      <c r="S11" s="9"/>
      <c r="T11" s="9"/>
      <c r="U11" s="9"/>
      <c r="V11" s="9"/>
      <c r="W11" s="9"/>
    </row>
    <row r="12" spans="1:23" ht="20.25" customHeight="1" x14ac:dyDescent="0.3">
      <c r="A12" s="100"/>
      <c r="B12" s="100"/>
      <c r="C12" s="100"/>
      <c r="D12" s="39">
        <v>4</v>
      </c>
      <c r="E12" s="40">
        <v>442</v>
      </c>
      <c r="F12" s="41">
        <f>F10*3</f>
        <v>540</v>
      </c>
      <c r="G12" s="41">
        <f t="shared" si="0"/>
        <v>982</v>
      </c>
      <c r="H12" s="37">
        <v>500</v>
      </c>
      <c r="I12" s="37">
        <f t="shared" si="5"/>
        <v>491000</v>
      </c>
      <c r="J12" s="37">
        <v>450</v>
      </c>
      <c r="K12" s="37">
        <f t="shared" si="2"/>
        <v>270</v>
      </c>
      <c r="L12" s="37">
        <f t="shared" si="6"/>
        <v>135000</v>
      </c>
      <c r="M12" s="37">
        <f t="shared" si="4"/>
        <v>626000</v>
      </c>
      <c r="N12" s="38">
        <v>0.4</v>
      </c>
      <c r="O12" s="106" t="s">
        <v>49</v>
      </c>
      <c r="P12" s="107"/>
      <c r="Q12" s="9"/>
      <c r="R12" s="9"/>
      <c r="S12" s="9"/>
      <c r="T12" s="9"/>
      <c r="U12" s="9"/>
      <c r="V12" s="9"/>
      <c r="W12" s="9"/>
    </row>
    <row r="13" spans="1:23" ht="20.25" customHeight="1" x14ac:dyDescent="0.3">
      <c r="A13" s="100"/>
      <c r="B13" s="100"/>
      <c r="C13" s="100"/>
      <c r="D13" s="39">
        <v>5</v>
      </c>
      <c r="E13" s="40">
        <v>442</v>
      </c>
      <c r="F13" s="41">
        <f>F10*4</f>
        <v>720</v>
      </c>
      <c r="G13" s="41">
        <f t="shared" si="0"/>
        <v>1162</v>
      </c>
      <c r="H13" s="37">
        <v>500</v>
      </c>
      <c r="I13" s="37">
        <f t="shared" si="5"/>
        <v>581000</v>
      </c>
      <c r="J13" s="37">
        <v>450</v>
      </c>
      <c r="K13" s="37">
        <f t="shared" si="2"/>
        <v>270</v>
      </c>
      <c r="L13" s="37">
        <f t="shared" si="6"/>
        <v>135000</v>
      </c>
      <c r="M13" s="37">
        <f t="shared" si="4"/>
        <v>716000</v>
      </c>
      <c r="N13" s="38">
        <v>0.4</v>
      </c>
      <c r="O13" s="108"/>
      <c r="P13" s="109"/>
      <c r="Q13" s="9"/>
      <c r="R13" s="9"/>
      <c r="S13" s="9"/>
      <c r="T13" s="9"/>
      <c r="U13" s="9"/>
      <c r="V13" s="9"/>
      <c r="W13" s="9"/>
    </row>
    <row r="14" spans="1:23" ht="20.25" customHeight="1" thickBot="1" x14ac:dyDescent="0.35">
      <c r="A14" s="100"/>
      <c r="B14" s="100"/>
      <c r="C14" s="100"/>
      <c r="D14" s="51">
        <v>6</v>
      </c>
      <c r="E14" s="54">
        <v>442</v>
      </c>
      <c r="F14" s="52">
        <f>F10*5</f>
        <v>900</v>
      </c>
      <c r="G14" s="52">
        <f t="shared" si="0"/>
        <v>1342</v>
      </c>
      <c r="H14" s="53">
        <v>500</v>
      </c>
      <c r="I14" s="53">
        <f t="shared" si="5"/>
        <v>671000</v>
      </c>
      <c r="J14" s="53">
        <v>450</v>
      </c>
      <c r="K14" s="53">
        <f t="shared" si="2"/>
        <v>270</v>
      </c>
      <c r="L14" s="53">
        <f t="shared" si="6"/>
        <v>135000</v>
      </c>
      <c r="M14" s="53">
        <f t="shared" si="4"/>
        <v>806000</v>
      </c>
      <c r="N14" s="55">
        <v>0.4</v>
      </c>
      <c r="O14" s="110"/>
      <c r="P14" s="111"/>
      <c r="Q14" s="9"/>
      <c r="R14" s="9"/>
      <c r="S14" s="9"/>
      <c r="T14" s="9"/>
      <c r="U14" s="9"/>
      <c r="V14" s="9"/>
      <c r="W14" s="9"/>
    </row>
    <row r="15" spans="1:23" ht="20.25" customHeight="1" thickTop="1" x14ac:dyDescent="0.3">
      <c r="A15" s="100"/>
      <c r="B15" s="97" t="s">
        <v>38</v>
      </c>
      <c r="C15" s="97" t="s">
        <v>36</v>
      </c>
      <c r="D15" s="31">
        <v>1</v>
      </c>
      <c r="E15" s="79">
        <v>86</v>
      </c>
      <c r="F15" s="32"/>
      <c r="G15" s="43">
        <f t="shared" si="0"/>
        <v>86</v>
      </c>
      <c r="H15" s="33">
        <v>500</v>
      </c>
      <c r="I15" s="33">
        <f>E15*H15</f>
        <v>43000</v>
      </c>
      <c r="J15" s="33">
        <v>430</v>
      </c>
      <c r="K15" s="33">
        <f>J15-(J15*0.4)</f>
        <v>258</v>
      </c>
      <c r="L15" s="33">
        <f t="shared" si="6"/>
        <v>129000</v>
      </c>
      <c r="M15" s="33">
        <f t="shared" si="4"/>
        <v>172000</v>
      </c>
      <c r="N15" s="34">
        <v>0.4</v>
      </c>
      <c r="O15" s="114" t="s">
        <v>41</v>
      </c>
      <c r="P15" s="115"/>
      <c r="Q15" s="9"/>
      <c r="R15" s="9"/>
      <c r="S15" s="9"/>
      <c r="T15" s="9"/>
      <c r="U15" s="9"/>
      <c r="V15" s="9"/>
      <c r="W15" s="9"/>
    </row>
    <row r="16" spans="1:23" ht="20.25" customHeight="1" x14ac:dyDescent="0.3">
      <c r="A16" s="100"/>
      <c r="B16" s="98"/>
      <c r="C16" s="98"/>
      <c r="D16" s="26">
        <v>2</v>
      </c>
      <c r="E16" s="77">
        <v>86</v>
      </c>
      <c r="F16" s="19">
        <v>30</v>
      </c>
      <c r="G16" s="19">
        <f t="shared" si="0"/>
        <v>116</v>
      </c>
      <c r="H16" s="17">
        <v>500</v>
      </c>
      <c r="I16" s="17">
        <f>G16*H16</f>
        <v>58000</v>
      </c>
      <c r="J16" s="17">
        <v>430</v>
      </c>
      <c r="K16" s="17">
        <f t="shared" si="2"/>
        <v>258</v>
      </c>
      <c r="L16" s="17">
        <f t="shared" si="6"/>
        <v>129000</v>
      </c>
      <c r="M16" s="17">
        <f t="shared" si="4"/>
        <v>187000</v>
      </c>
      <c r="N16" s="23">
        <v>0.4</v>
      </c>
      <c r="O16" s="98"/>
      <c r="P16" s="98"/>
      <c r="Q16" s="9"/>
      <c r="R16" s="9"/>
      <c r="S16" s="9"/>
      <c r="T16" s="9"/>
      <c r="U16" s="9"/>
      <c r="V16" s="9"/>
      <c r="W16" s="9"/>
    </row>
    <row r="17" spans="1:23" ht="20.25" customHeight="1" x14ac:dyDescent="0.3">
      <c r="A17" s="100"/>
      <c r="B17" s="98"/>
      <c r="C17" s="98"/>
      <c r="D17" s="26">
        <v>3</v>
      </c>
      <c r="E17" s="77">
        <v>86</v>
      </c>
      <c r="F17" s="19">
        <f>F16*2</f>
        <v>60</v>
      </c>
      <c r="G17" s="19">
        <f t="shared" si="0"/>
        <v>146</v>
      </c>
      <c r="H17" s="17">
        <v>500</v>
      </c>
      <c r="I17" s="17">
        <f t="shared" ref="I17:I20" si="7">G17*H17</f>
        <v>73000</v>
      </c>
      <c r="J17" s="17">
        <v>430</v>
      </c>
      <c r="K17" s="17">
        <f t="shared" si="2"/>
        <v>258</v>
      </c>
      <c r="L17" s="17">
        <f t="shared" si="6"/>
        <v>129000</v>
      </c>
      <c r="M17" s="17">
        <f t="shared" si="4"/>
        <v>202000</v>
      </c>
      <c r="N17" s="23">
        <v>0.4</v>
      </c>
      <c r="O17" s="98"/>
      <c r="P17" s="98"/>
      <c r="Q17" s="9"/>
      <c r="R17" s="9"/>
      <c r="S17" s="9"/>
      <c r="T17" s="9"/>
      <c r="U17" s="9"/>
      <c r="V17" s="9"/>
      <c r="W17" s="9"/>
    </row>
    <row r="18" spans="1:23" ht="20.25" customHeight="1" x14ac:dyDescent="0.3">
      <c r="A18" s="100"/>
      <c r="B18" s="98"/>
      <c r="C18" s="98"/>
      <c r="D18" s="39">
        <v>4</v>
      </c>
      <c r="E18" s="40">
        <v>86</v>
      </c>
      <c r="F18" s="41">
        <f>F16*3</f>
        <v>90</v>
      </c>
      <c r="G18" s="41">
        <f t="shared" si="0"/>
        <v>176</v>
      </c>
      <c r="H18" s="37">
        <v>500</v>
      </c>
      <c r="I18" s="37">
        <f t="shared" si="7"/>
        <v>88000</v>
      </c>
      <c r="J18" s="37">
        <v>450</v>
      </c>
      <c r="K18" s="37">
        <f t="shared" si="2"/>
        <v>270</v>
      </c>
      <c r="L18" s="37">
        <f t="shared" si="6"/>
        <v>135000</v>
      </c>
      <c r="M18" s="37">
        <f t="shared" si="4"/>
        <v>223000</v>
      </c>
      <c r="N18" s="38">
        <v>0.4</v>
      </c>
      <c r="O18" s="118" t="s">
        <v>50</v>
      </c>
      <c r="P18" s="119"/>
      <c r="Q18" s="9"/>
      <c r="R18" s="9"/>
      <c r="S18" s="9"/>
      <c r="T18" s="9"/>
      <c r="U18" s="9"/>
      <c r="V18" s="9"/>
      <c r="W18" s="9"/>
    </row>
    <row r="19" spans="1:23" ht="20.25" customHeight="1" x14ac:dyDescent="0.3">
      <c r="A19" s="100"/>
      <c r="B19" s="98"/>
      <c r="C19" s="98"/>
      <c r="D19" s="39">
        <v>5</v>
      </c>
      <c r="E19" s="40">
        <v>86</v>
      </c>
      <c r="F19" s="41">
        <f>F16*4</f>
        <v>120</v>
      </c>
      <c r="G19" s="41">
        <f t="shared" si="0"/>
        <v>206</v>
      </c>
      <c r="H19" s="37">
        <v>500</v>
      </c>
      <c r="I19" s="37">
        <f t="shared" si="7"/>
        <v>103000</v>
      </c>
      <c r="J19" s="37">
        <v>450</v>
      </c>
      <c r="K19" s="37">
        <f t="shared" si="2"/>
        <v>270</v>
      </c>
      <c r="L19" s="37">
        <f t="shared" si="6"/>
        <v>135000</v>
      </c>
      <c r="M19" s="37">
        <f t="shared" si="4"/>
        <v>238000</v>
      </c>
      <c r="N19" s="38">
        <v>0.4</v>
      </c>
      <c r="O19" s="119"/>
      <c r="P19" s="119"/>
      <c r="Q19" s="9"/>
      <c r="R19" s="9"/>
      <c r="S19" s="9"/>
      <c r="T19" s="9"/>
      <c r="U19" s="9"/>
      <c r="V19" s="9"/>
      <c r="W19" s="9"/>
    </row>
    <row r="20" spans="1:23" ht="20.25" customHeight="1" thickBot="1" x14ac:dyDescent="0.35">
      <c r="A20" s="100"/>
      <c r="B20" s="99"/>
      <c r="C20" s="99"/>
      <c r="D20" s="51">
        <v>6</v>
      </c>
      <c r="E20" s="54">
        <v>86</v>
      </c>
      <c r="F20" s="52">
        <f>F16*5</f>
        <v>150</v>
      </c>
      <c r="G20" s="52">
        <f t="shared" si="0"/>
        <v>236</v>
      </c>
      <c r="H20" s="53">
        <v>500</v>
      </c>
      <c r="I20" s="53">
        <f t="shared" si="7"/>
        <v>118000</v>
      </c>
      <c r="J20" s="53">
        <v>450</v>
      </c>
      <c r="K20" s="53">
        <f t="shared" si="2"/>
        <v>270</v>
      </c>
      <c r="L20" s="53">
        <f t="shared" si="6"/>
        <v>135000</v>
      </c>
      <c r="M20" s="53">
        <f t="shared" si="4"/>
        <v>253000</v>
      </c>
      <c r="N20" s="55">
        <v>0.4</v>
      </c>
      <c r="O20" s="120"/>
      <c r="P20" s="120"/>
      <c r="Q20" s="9"/>
      <c r="R20" s="9"/>
      <c r="S20" s="9"/>
      <c r="T20" s="9"/>
      <c r="U20" s="9"/>
      <c r="V20" s="9"/>
      <c r="W20" s="9"/>
    </row>
    <row r="21" spans="1:23" ht="20.25" customHeight="1" thickTop="1" x14ac:dyDescent="0.3">
      <c r="A21" s="100"/>
      <c r="B21" s="94" t="s">
        <v>3</v>
      </c>
      <c r="C21" s="94" t="s">
        <v>36</v>
      </c>
      <c r="D21" s="42">
        <v>1</v>
      </c>
      <c r="E21" s="80">
        <v>113</v>
      </c>
      <c r="F21" s="43"/>
      <c r="G21" s="43">
        <f t="shared" si="0"/>
        <v>113</v>
      </c>
      <c r="H21" s="44">
        <v>500</v>
      </c>
      <c r="I21" s="44">
        <f>G21*H21</f>
        <v>56500</v>
      </c>
      <c r="J21" s="44">
        <v>430</v>
      </c>
      <c r="K21" s="44">
        <f t="shared" ref="K21:K26" si="8">J21-(J21*0.4)</f>
        <v>258</v>
      </c>
      <c r="L21" s="44">
        <f t="shared" ref="L21:L26" si="9">H21*K21</f>
        <v>129000</v>
      </c>
      <c r="M21" s="44">
        <f t="shared" ref="M21:M26" si="10">I21+L21</f>
        <v>185500</v>
      </c>
      <c r="N21" s="45">
        <v>0.4</v>
      </c>
      <c r="O21" s="114" t="s">
        <v>41</v>
      </c>
      <c r="P21" s="115"/>
      <c r="Q21" s="9"/>
      <c r="R21" s="9"/>
      <c r="S21" s="9"/>
      <c r="T21" s="9"/>
      <c r="U21" s="9"/>
      <c r="V21" s="9"/>
      <c r="W21" s="9"/>
    </row>
    <row r="22" spans="1:23" ht="20.25" customHeight="1" x14ac:dyDescent="0.3">
      <c r="A22" s="100"/>
      <c r="B22" s="100"/>
      <c r="C22" s="100"/>
      <c r="D22" s="42">
        <v>2</v>
      </c>
      <c r="E22" s="80">
        <v>113</v>
      </c>
      <c r="F22" s="43">
        <v>30</v>
      </c>
      <c r="G22" s="19">
        <f t="shared" si="0"/>
        <v>143</v>
      </c>
      <c r="H22" s="44">
        <v>500</v>
      </c>
      <c r="I22" s="44">
        <f>G22*H22</f>
        <v>71500</v>
      </c>
      <c r="J22" s="44">
        <v>430</v>
      </c>
      <c r="K22" s="44">
        <f t="shared" si="8"/>
        <v>258</v>
      </c>
      <c r="L22" s="44">
        <f t="shared" si="9"/>
        <v>129000</v>
      </c>
      <c r="M22" s="44">
        <f t="shared" si="10"/>
        <v>200500</v>
      </c>
      <c r="N22" s="45">
        <v>0.4</v>
      </c>
      <c r="O22" s="98"/>
      <c r="P22" s="98"/>
      <c r="Q22" s="9"/>
      <c r="R22" s="9"/>
      <c r="S22" s="9"/>
      <c r="T22" s="9"/>
      <c r="U22" s="9"/>
      <c r="V22" s="9"/>
      <c r="W22" s="9"/>
    </row>
    <row r="23" spans="1:23" ht="20.25" customHeight="1" x14ac:dyDescent="0.3">
      <c r="A23" s="100"/>
      <c r="B23" s="100"/>
      <c r="C23" s="100"/>
      <c r="D23" s="26">
        <v>3</v>
      </c>
      <c r="E23" s="80">
        <v>113</v>
      </c>
      <c r="F23" s="43">
        <f>F22*2</f>
        <v>60</v>
      </c>
      <c r="G23" s="19">
        <f t="shared" si="0"/>
        <v>173</v>
      </c>
      <c r="H23" s="44">
        <v>500</v>
      </c>
      <c r="I23" s="44">
        <f t="shared" ref="I23:I26" si="11">G23*H23</f>
        <v>86500</v>
      </c>
      <c r="J23" s="44">
        <v>430</v>
      </c>
      <c r="K23" s="44">
        <f t="shared" si="8"/>
        <v>258</v>
      </c>
      <c r="L23" s="44">
        <f t="shared" si="9"/>
        <v>129000</v>
      </c>
      <c r="M23" s="44">
        <f t="shared" si="10"/>
        <v>215500</v>
      </c>
      <c r="N23" s="45">
        <v>0.4</v>
      </c>
      <c r="O23" s="98"/>
      <c r="P23" s="98"/>
      <c r="Q23" s="9"/>
      <c r="R23" s="9"/>
      <c r="S23" s="9"/>
      <c r="T23" s="9"/>
      <c r="U23" s="9"/>
      <c r="V23" s="9"/>
      <c r="W23" s="9"/>
    </row>
    <row r="24" spans="1:23" ht="20.25" customHeight="1" x14ac:dyDescent="0.3">
      <c r="A24" s="100"/>
      <c r="B24" s="100"/>
      <c r="C24" s="100"/>
      <c r="D24" s="46">
        <v>4</v>
      </c>
      <c r="E24" s="47">
        <v>113</v>
      </c>
      <c r="F24" s="48">
        <f>F22*3</f>
        <v>90</v>
      </c>
      <c r="G24" s="41">
        <f t="shared" si="0"/>
        <v>203</v>
      </c>
      <c r="H24" s="49">
        <v>500</v>
      </c>
      <c r="I24" s="49">
        <f t="shared" si="11"/>
        <v>101500</v>
      </c>
      <c r="J24" s="49">
        <v>450</v>
      </c>
      <c r="K24" s="49">
        <f t="shared" si="8"/>
        <v>270</v>
      </c>
      <c r="L24" s="49">
        <f t="shared" si="9"/>
        <v>135000</v>
      </c>
      <c r="M24" s="49">
        <f t="shared" si="10"/>
        <v>236500</v>
      </c>
      <c r="N24" s="50">
        <v>0.4</v>
      </c>
      <c r="O24" s="106" t="s">
        <v>49</v>
      </c>
      <c r="P24" s="107"/>
      <c r="Q24" s="9"/>
      <c r="R24" s="9"/>
      <c r="S24" s="9"/>
      <c r="T24" s="9"/>
      <c r="U24" s="9"/>
      <c r="V24" s="9"/>
      <c r="W24" s="9"/>
    </row>
    <row r="25" spans="1:23" ht="20.25" customHeight="1" x14ac:dyDescent="0.3">
      <c r="A25" s="100"/>
      <c r="B25" s="100"/>
      <c r="C25" s="100"/>
      <c r="D25" s="39">
        <v>5</v>
      </c>
      <c r="E25" s="47">
        <v>113</v>
      </c>
      <c r="F25" s="48">
        <f>F22*4</f>
        <v>120</v>
      </c>
      <c r="G25" s="41">
        <f t="shared" si="0"/>
        <v>233</v>
      </c>
      <c r="H25" s="49">
        <v>500</v>
      </c>
      <c r="I25" s="49">
        <f t="shared" si="11"/>
        <v>116500</v>
      </c>
      <c r="J25" s="49">
        <v>450</v>
      </c>
      <c r="K25" s="49">
        <f t="shared" si="8"/>
        <v>270</v>
      </c>
      <c r="L25" s="49">
        <f t="shared" si="9"/>
        <v>135000</v>
      </c>
      <c r="M25" s="49">
        <f t="shared" si="10"/>
        <v>251500</v>
      </c>
      <c r="N25" s="50">
        <v>0.4</v>
      </c>
      <c r="O25" s="108"/>
      <c r="P25" s="109"/>
      <c r="Q25" s="9"/>
      <c r="R25" s="9"/>
      <c r="S25" s="9"/>
      <c r="T25" s="9"/>
      <c r="U25" s="9"/>
      <c r="V25" s="9"/>
      <c r="W25" s="9"/>
    </row>
    <row r="26" spans="1:23" ht="20.25" customHeight="1" x14ac:dyDescent="0.3">
      <c r="A26" s="100"/>
      <c r="B26" s="96"/>
      <c r="C26" s="100"/>
      <c r="D26" s="46">
        <v>6</v>
      </c>
      <c r="E26" s="47">
        <v>113</v>
      </c>
      <c r="F26" s="48">
        <f>F22*5</f>
        <v>150</v>
      </c>
      <c r="G26" s="41">
        <f t="shared" si="0"/>
        <v>263</v>
      </c>
      <c r="H26" s="49">
        <v>500</v>
      </c>
      <c r="I26" s="49">
        <f t="shared" si="11"/>
        <v>131500</v>
      </c>
      <c r="J26" s="49">
        <v>450</v>
      </c>
      <c r="K26" s="49">
        <f t="shared" si="8"/>
        <v>270</v>
      </c>
      <c r="L26" s="49">
        <f t="shared" si="9"/>
        <v>135000</v>
      </c>
      <c r="M26" s="49">
        <f t="shared" si="10"/>
        <v>266500</v>
      </c>
      <c r="N26" s="50">
        <v>0.4</v>
      </c>
      <c r="O26" s="116"/>
      <c r="P26" s="117"/>
      <c r="Q26" s="9"/>
      <c r="R26" s="9"/>
      <c r="S26" s="9"/>
      <c r="T26" s="9"/>
      <c r="U26" s="9"/>
      <c r="V26" s="9"/>
      <c r="W26" s="9"/>
    </row>
    <row r="27" spans="1:23" ht="24.75" customHeight="1" x14ac:dyDescent="0.3">
      <c r="A27" s="91" t="s">
        <v>61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23" ht="18" customHeight="1" x14ac:dyDescent="0.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23" x14ac:dyDescent="0.3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</sheetData>
  <mergeCells count="22">
    <mergeCell ref="A28:P28"/>
    <mergeCell ref="O21:P23"/>
    <mergeCell ref="O24:P26"/>
    <mergeCell ref="O18:P20"/>
    <mergeCell ref="O9:P11"/>
    <mergeCell ref="O12:P14"/>
    <mergeCell ref="A1:P1"/>
    <mergeCell ref="A29:P29"/>
    <mergeCell ref="B15:B20"/>
    <mergeCell ref="B21:B26"/>
    <mergeCell ref="O2:P2"/>
    <mergeCell ref="A3:A26"/>
    <mergeCell ref="B3:B8"/>
    <mergeCell ref="C3:C8"/>
    <mergeCell ref="O3:P5"/>
    <mergeCell ref="O6:P8"/>
    <mergeCell ref="B9:B14"/>
    <mergeCell ref="C9:C14"/>
    <mergeCell ref="C15:C20"/>
    <mergeCell ref="C21:C26"/>
    <mergeCell ref="O15:P17"/>
    <mergeCell ref="A27:P27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A3" workbookViewId="0">
      <selection activeCell="Q44" sqref="Q44"/>
    </sheetView>
  </sheetViews>
  <sheetFormatPr defaultRowHeight="16.5" x14ac:dyDescent="0.3"/>
  <cols>
    <col min="1" max="1" width="11.5" customWidth="1"/>
    <col min="5" max="6" width="18.125" customWidth="1"/>
    <col min="7" max="7" width="11" customWidth="1"/>
    <col min="9" max="9" width="12.25" customWidth="1"/>
    <col min="10" max="10" width="9" customWidth="1"/>
    <col min="11" max="12" width="12.375" customWidth="1"/>
    <col min="13" max="13" width="12.875" customWidth="1"/>
    <col min="14" max="14" width="12.25" customWidth="1"/>
    <col min="16" max="16" width="9.375" bestFit="1" customWidth="1"/>
    <col min="17" max="17" width="9.75" bestFit="1" customWidth="1"/>
    <col min="18" max="18" width="10.875" bestFit="1" customWidth="1"/>
    <col min="20" max="20" width="9.375" bestFit="1" customWidth="1"/>
  </cols>
  <sheetData>
    <row r="1" spans="1:21" ht="29.25" customHeight="1" x14ac:dyDescent="0.3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21" ht="27.75" customHeight="1" x14ac:dyDescent="0.3">
      <c r="A2" s="5" t="s">
        <v>0</v>
      </c>
      <c r="B2" s="5" t="s">
        <v>5</v>
      </c>
      <c r="C2" s="5" t="s">
        <v>6</v>
      </c>
      <c r="D2" s="5" t="s">
        <v>23</v>
      </c>
      <c r="E2" s="27" t="s">
        <v>54</v>
      </c>
      <c r="F2" s="5" t="s">
        <v>46</v>
      </c>
      <c r="G2" s="5" t="s">
        <v>48</v>
      </c>
      <c r="H2" s="5" t="s">
        <v>8</v>
      </c>
      <c r="I2" s="25" t="s">
        <v>9</v>
      </c>
      <c r="J2" s="25" t="s">
        <v>57</v>
      </c>
      <c r="K2" s="22" t="s">
        <v>7</v>
      </c>
      <c r="L2" s="25" t="s">
        <v>10</v>
      </c>
      <c r="M2" s="101" t="s">
        <v>11</v>
      </c>
      <c r="N2" s="98"/>
      <c r="O2" s="9"/>
      <c r="P2" s="9"/>
      <c r="Q2" s="14"/>
      <c r="R2" s="9"/>
      <c r="S2" s="9"/>
      <c r="T2" s="9"/>
      <c r="U2" s="9"/>
    </row>
    <row r="3" spans="1:21" ht="12.75" customHeight="1" x14ac:dyDescent="0.3">
      <c r="A3" s="123" t="s">
        <v>25</v>
      </c>
      <c r="B3" s="123" t="s">
        <v>38</v>
      </c>
      <c r="C3" s="123" t="s">
        <v>26</v>
      </c>
      <c r="D3" s="56">
        <v>1</v>
      </c>
      <c r="E3" s="81">
        <v>329</v>
      </c>
      <c r="F3" s="57"/>
      <c r="G3" s="57">
        <f t="shared" ref="G3:G42" si="0">E3+F3</f>
        <v>329</v>
      </c>
      <c r="H3" s="58">
        <v>500</v>
      </c>
      <c r="I3" s="58">
        <f>G3*H3</f>
        <v>164500</v>
      </c>
      <c r="J3" s="58">
        <v>520</v>
      </c>
      <c r="K3" s="58">
        <f>H3*J3</f>
        <v>260000</v>
      </c>
      <c r="L3" s="58">
        <f t="shared" ref="L3:L42" si="1">I3+K3</f>
        <v>424500</v>
      </c>
      <c r="M3" s="138" t="s">
        <v>55</v>
      </c>
      <c r="N3" s="130"/>
      <c r="O3" s="9"/>
      <c r="P3" s="9"/>
      <c r="Q3" s="9"/>
      <c r="R3" s="9"/>
      <c r="S3" s="9"/>
      <c r="T3" s="9"/>
      <c r="U3" s="9"/>
    </row>
    <row r="4" spans="1:21" ht="12.75" customHeight="1" x14ac:dyDescent="0.3">
      <c r="A4" s="124"/>
      <c r="B4" s="125"/>
      <c r="C4" s="124"/>
      <c r="D4" s="56">
        <v>2</v>
      </c>
      <c r="E4" s="81">
        <v>329</v>
      </c>
      <c r="F4" s="57">
        <v>180</v>
      </c>
      <c r="G4" s="57">
        <f t="shared" si="0"/>
        <v>509</v>
      </c>
      <c r="H4" s="58">
        <v>500</v>
      </c>
      <c r="I4" s="58">
        <f t="shared" ref="I4:I12" si="2">G4*H4</f>
        <v>254500</v>
      </c>
      <c r="J4" s="58">
        <v>520</v>
      </c>
      <c r="K4" s="58">
        <f t="shared" ref="K4:K12" si="3">H4*J4</f>
        <v>260000</v>
      </c>
      <c r="L4" s="58">
        <f t="shared" si="1"/>
        <v>514500</v>
      </c>
      <c r="M4" s="130"/>
      <c r="N4" s="130"/>
      <c r="O4" s="9"/>
      <c r="P4" s="9"/>
      <c r="Q4" s="9"/>
      <c r="R4" s="9"/>
      <c r="S4" s="9"/>
      <c r="T4" s="9"/>
      <c r="U4" s="9"/>
    </row>
    <row r="5" spans="1:21" ht="12.75" customHeight="1" x14ac:dyDescent="0.3">
      <c r="A5" s="124"/>
      <c r="B5" s="125"/>
      <c r="C5" s="124"/>
      <c r="D5" s="56">
        <v>3</v>
      </c>
      <c r="E5" s="81">
        <v>329</v>
      </c>
      <c r="F5" s="57">
        <f>F4*2</f>
        <v>360</v>
      </c>
      <c r="G5" s="57">
        <f t="shared" si="0"/>
        <v>689</v>
      </c>
      <c r="H5" s="58">
        <v>500</v>
      </c>
      <c r="I5" s="58">
        <f t="shared" si="2"/>
        <v>344500</v>
      </c>
      <c r="J5" s="58">
        <v>520</v>
      </c>
      <c r="K5" s="58">
        <f t="shared" si="3"/>
        <v>260000</v>
      </c>
      <c r="L5" s="58">
        <f t="shared" si="1"/>
        <v>604500</v>
      </c>
      <c r="M5" s="130"/>
      <c r="N5" s="130"/>
      <c r="O5" s="9"/>
      <c r="P5" s="9"/>
      <c r="Q5" s="9"/>
      <c r="R5" s="9"/>
      <c r="S5" s="9"/>
      <c r="T5" s="9"/>
      <c r="U5" s="9"/>
    </row>
    <row r="6" spans="1:21" ht="12.75" customHeight="1" x14ac:dyDescent="0.3">
      <c r="A6" s="124"/>
      <c r="B6" s="125"/>
      <c r="C6" s="124"/>
      <c r="D6" s="56">
        <v>4</v>
      </c>
      <c r="E6" s="81">
        <v>329</v>
      </c>
      <c r="F6" s="57">
        <f>F4*3</f>
        <v>540</v>
      </c>
      <c r="G6" s="57">
        <f t="shared" si="0"/>
        <v>869</v>
      </c>
      <c r="H6" s="58">
        <v>500</v>
      </c>
      <c r="I6" s="58">
        <f t="shared" si="2"/>
        <v>434500</v>
      </c>
      <c r="J6" s="58">
        <v>520</v>
      </c>
      <c r="K6" s="58">
        <f t="shared" si="3"/>
        <v>260000</v>
      </c>
      <c r="L6" s="58">
        <f t="shared" si="1"/>
        <v>694500</v>
      </c>
      <c r="M6" s="130"/>
      <c r="N6" s="130"/>
      <c r="O6" s="9"/>
      <c r="P6" s="9"/>
      <c r="Q6" s="9"/>
      <c r="R6" s="9"/>
      <c r="S6" s="9"/>
      <c r="T6" s="9"/>
      <c r="U6" s="9"/>
    </row>
    <row r="7" spans="1:21" ht="12.75" customHeight="1" x14ac:dyDescent="0.3">
      <c r="A7" s="124"/>
      <c r="B7" s="125"/>
      <c r="C7" s="124"/>
      <c r="D7" s="56">
        <v>5</v>
      </c>
      <c r="E7" s="81">
        <v>329</v>
      </c>
      <c r="F7" s="57">
        <f>F4*4</f>
        <v>720</v>
      </c>
      <c r="G7" s="57">
        <f t="shared" si="0"/>
        <v>1049</v>
      </c>
      <c r="H7" s="58">
        <v>500</v>
      </c>
      <c r="I7" s="58">
        <f t="shared" si="2"/>
        <v>524500</v>
      </c>
      <c r="J7" s="58">
        <v>520</v>
      </c>
      <c r="K7" s="58">
        <f t="shared" si="3"/>
        <v>260000</v>
      </c>
      <c r="L7" s="58">
        <f t="shared" si="1"/>
        <v>784500</v>
      </c>
      <c r="M7" s="130"/>
      <c r="N7" s="130"/>
      <c r="O7" s="9"/>
      <c r="P7" s="9"/>
      <c r="Q7" s="9"/>
      <c r="R7" s="9"/>
      <c r="S7" s="9"/>
      <c r="T7" s="9"/>
      <c r="U7" s="9"/>
    </row>
    <row r="8" spans="1:21" ht="12.75" customHeight="1" x14ac:dyDescent="0.3">
      <c r="A8" s="124"/>
      <c r="B8" s="125"/>
      <c r="C8" s="124"/>
      <c r="D8" s="59">
        <v>6</v>
      </c>
      <c r="E8" s="60">
        <v>329</v>
      </c>
      <c r="F8" s="61">
        <f>F4*5</f>
        <v>900</v>
      </c>
      <c r="G8" s="61">
        <f t="shared" si="0"/>
        <v>1229</v>
      </c>
      <c r="H8" s="62">
        <v>500</v>
      </c>
      <c r="I8" s="62">
        <f t="shared" si="2"/>
        <v>614500</v>
      </c>
      <c r="J8" s="62">
        <v>640</v>
      </c>
      <c r="K8" s="62">
        <f t="shared" si="3"/>
        <v>320000</v>
      </c>
      <c r="L8" s="62">
        <f t="shared" si="1"/>
        <v>934500</v>
      </c>
      <c r="M8" s="131" t="s">
        <v>56</v>
      </c>
      <c r="N8" s="132"/>
      <c r="O8" s="9"/>
      <c r="P8" s="9"/>
      <c r="Q8" s="9"/>
      <c r="R8" s="9"/>
      <c r="S8" s="9"/>
      <c r="T8" s="9"/>
      <c r="U8" s="9"/>
    </row>
    <row r="9" spans="1:21" ht="12.75" customHeight="1" x14ac:dyDescent="0.3">
      <c r="A9" s="124"/>
      <c r="B9" s="125"/>
      <c r="C9" s="125"/>
      <c r="D9" s="59">
        <v>7</v>
      </c>
      <c r="E9" s="60">
        <v>329</v>
      </c>
      <c r="F9" s="61">
        <f>F4*6</f>
        <v>1080</v>
      </c>
      <c r="G9" s="61">
        <f t="shared" si="0"/>
        <v>1409</v>
      </c>
      <c r="H9" s="62">
        <v>500</v>
      </c>
      <c r="I9" s="62">
        <f t="shared" si="2"/>
        <v>704500</v>
      </c>
      <c r="J9" s="62">
        <v>640</v>
      </c>
      <c r="K9" s="62">
        <f t="shared" si="3"/>
        <v>320000</v>
      </c>
      <c r="L9" s="62">
        <f t="shared" si="1"/>
        <v>1024500</v>
      </c>
      <c r="M9" s="133"/>
      <c r="N9" s="134"/>
      <c r="O9" s="9"/>
      <c r="P9" s="9"/>
      <c r="Q9" s="9"/>
      <c r="R9" s="9"/>
      <c r="S9" s="9"/>
      <c r="T9" s="9"/>
      <c r="U9" s="9"/>
    </row>
    <row r="10" spans="1:21" ht="12.75" customHeight="1" x14ac:dyDescent="0.3">
      <c r="A10" s="124"/>
      <c r="B10" s="125"/>
      <c r="C10" s="125"/>
      <c r="D10" s="59">
        <v>8</v>
      </c>
      <c r="E10" s="60">
        <v>329</v>
      </c>
      <c r="F10" s="61">
        <f>F4*7</f>
        <v>1260</v>
      </c>
      <c r="G10" s="61">
        <f t="shared" si="0"/>
        <v>1589</v>
      </c>
      <c r="H10" s="62">
        <v>500</v>
      </c>
      <c r="I10" s="62">
        <f t="shared" si="2"/>
        <v>794500</v>
      </c>
      <c r="J10" s="62">
        <v>640</v>
      </c>
      <c r="K10" s="62">
        <f t="shared" si="3"/>
        <v>320000</v>
      </c>
      <c r="L10" s="62">
        <f t="shared" si="1"/>
        <v>1114500</v>
      </c>
      <c r="M10" s="133"/>
      <c r="N10" s="134"/>
      <c r="O10" s="9"/>
      <c r="P10" s="9"/>
      <c r="Q10" s="9"/>
      <c r="R10" s="9"/>
      <c r="S10" s="9"/>
      <c r="T10" s="9"/>
      <c r="U10" s="9"/>
    </row>
    <row r="11" spans="1:21" ht="12.75" customHeight="1" x14ac:dyDescent="0.3">
      <c r="A11" s="124"/>
      <c r="B11" s="125"/>
      <c r="C11" s="125"/>
      <c r="D11" s="59">
        <v>9</v>
      </c>
      <c r="E11" s="60">
        <v>329</v>
      </c>
      <c r="F11" s="61">
        <f>F4*8</f>
        <v>1440</v>
      </c>
      <c r="G11" s="61">
        <f t="shared" si="0"/>
        <v>1769</v>
      </c>
      <c r="H11" s="62">
        <v>500</v>
      </c>
      <c r="I11" s="62">
        <f t="shared" si="2"/>
        <v>884500</v>
      </c>
      <c r="J11" s="62">
        <v>640</v>
      </c>
      <c r="K11" s="62">
        <f t="shared" si="3"/>
        <v>320000</v>
      </c>
      <c r="L11" s="62">
        <f t="shared" si="1"/>
        <v>1204500</v>
      </c>
      <c r="M11" s="133"/>
      <c r="N11" s="134"/>
      <c r="O11" s="9"/>
      <c r="P11" s="9"/>
      <c r="Q11" s="9"/>
      <c r="R11" s="9"/>
      <c r="S11" s="9"/>
      <c r="T11" s="9"/>
      <c r="U11" s="9"/>
    </row>
    <row r="12" spans="1:21" ht="12.75" customHeight="1" thickBot="1" x14ac:dyDescent="0.35">
      <c r="A12" s="124"/>
      <c r="B12" s="137"/>
      <c r="C12" s="137"/>
      <c r="D12" s="63">
        <v>10</v>
      </c>
      <c r="E12" s="64">
        <v>329</v>
      </c>
      <c r="F12" s="65">
        <f>F4*9</f>
        <v>1620</v>
      </c>
      <c r="G12" s="65">
        <f t="shared" si="0"/>
        <v>1949</v>
      </c>
      <c r="H12" s="66">
        <v>500</v>
      </c>
      <c r="I12" s="66">
        <f t="shared" si="2"/>
        <v>974500</v>
      </c>
      <c r="J12" s="66">
        <v>640</v>
      </c>
      <c r="K12" s="66">
        <f t="shared" si="3"/>
        <v>320000</v>
      </c>
      <c r="L12" s="66">
        <f t="shared" si="1"/>
        <v>1294500</v>
      </c>
      <c r="M12" s="135"/>
      <c r="N12" s="136"/>
      <c r="O12" s="9"/>
      <c r="P12" s="9"/>
      <c r="Q12" s="9"/>
      <c r="R12" s="9"/>
      <c r="S12" s="9"/>
      <c r="T12" s="9"/>
      <c r="U12" s="9"/>
    </row>
    <row r="13" spans="1:21" ht="12.75" customHeight="1" thickTop="1" x14ac:dyDescent="0.3">
      <c r="A13" s="125"/>
      <c r="B13" s="126" t="s">
        <v>3</v>
      </c>
      <c r="C13" s="127" t="s">
        <v>4</v>
      </c>
      <c r="D13" s="84">
        <v>1</v>
      </c>
      <c r="E13" s="85">
        <v>502</v>
      </c>
      <c r="F13" s="82"/>
      <c r="G13" s="82">
        <f t="shared" si="0"/>
        <v>502</v>
      </c>
      <c r="H13" s="83">
        <v>500</v>
      </c>
      <c r="I13" s="83">
        <f>G13*H13</f>
        <v>251000</v>
      </c>
      <c r="J13" s="83">
        <v>520</v>
      </c>
      <c r="K13" s="83">
        <f>H13*J13</f>
        <v>260000</v>
      </c>
      <c r="L13" s="83">
        <f t="shared" si="1"/>
        <v>511000</v>
      </c>
      <c r="M13" s="128" t="s">
        <v>55</v>
      </c>
      <c r="N13" s="129"/>
      <c r="O13" s="9"/>
      <c r="P13" s="9"/>
      <c r="Q13" s="9"/>
      <c r="R13" s="9"/>
      <c r="S13" s="9"/>
      <c r="T13" s="9"/>
      <c r="U13" s="9"/>
    </row>
    <row r="14" spans="1:21" ht="12.75" customHeight="1" x14ac:dyDescent="0.3">
      <c r="A14" s="125"/>
      <c r="B14" s="125"/>
      <c r="C14" s="125"/>
      <c r="D14" s="56">
        <v>2</v>
      </c>
      <c r="E14" s="81">
        <v>502</v>
      </c>
      <c r="F14" s="57">
        <v>180</v>
      </c>
      <c r="G14" s="57">
        <f t="shared" si="0"/>
        <v>682</v>
      </c>
      <c r="H14" s="58">
        <v>500</v>
      </c>
      <c r="I14" s="58">
        <f t="shared" ref="I14:I22" si="4">G14*H14</f>
        <v>341000</v>
      </c>
      <c r="J14" s="58">
        <v>520</v>
      </c>
      <c r="K14" s="58">
        <f t="shared" ref="K14:K22" si="5">H14*J14</f>
        <v>260000</v>
      </c>
      <c r="L14" s="58">
        <f t="shared" si="1"/>
        <v>601000</v>
      </c>
      <c r="M14" s="130"/>
      <c r="N14" s="130"/>
      <c r="O14" s="9"/>
      <c r="P14" s="9"/>
      <c r="Q14" s="9"/>
      <c r="R14" s="9"/>
      <c r="S14" s="9"/>
      <c r="T14" s="9"/>
      <c r="U14" s="9"/>
    </row>
    <row r="15" spans="1:21" ht="12.75" customHeight="1" x14ac:dyDescent="0.3">
      <c r="A15" s="125"/>
      <c r="B15" s="125"/>
      <c r="C15" s="125"/>
      <c r="D15" s="67">
        <v>3</v>
      </c>
      <c r="E15" s="81">
        <v>502</v>
      </c>
      <c r="F15" s="68">
        <f>F14*2</f>
        <v>360</v>
      </c>
      <c r="G15" s="57">
        <f t="shared" si="0"/>
        <v>862</v>
      </c>
      <c r="H15" s="69">
        <v>500</v>
      </c>
      <c r="I15" s="69">
        <f t="shared" si="4"/>
        <v>431000</v>
      </c>
      <c r="J15" s="69">
        <v>520</v>
      </c>
      <c r="K15" s="69">
        <f t="shared" si="5"/>
        <v>260000</v>
      </c>
      <c r="L15" s="69">
        <f t="shared" si="1"/>
        <v>691000</v>
      </c>
      <c r="M15" s="130"/>
      <c r="N15" s="130"/>
      <c r="O15" s="9"/>
      <c r="P15" s="9"/>
      <c r="Q15" s="9"/>
      <c r="R15" s="9"/>
      <c r="S15" s="9"/>
      <c r="T15" s="9"/>
      <c r="U15" s="9"/>
    </row>
    <row r="16" spans="1:21" ht="12.75" customHeight="1" x14ac:dyDescent="0.3">
      <c r="A16" s="125"/>
      <c r="B16" s="125"/>
      <c r="C16" s="125"/>
      <c r="D16" s="56">
        <v>4</v>
      </c>
      <c r="E16" s="81">
        <v>502</v>
      </c>
      <c r="F16" s="57">
        <f>F14*3</f>
        <v>540</v>
      </c>
      <c r="G16" s="57">
        <f t="shared" si="0"/>
        <v>1042</v>
      </c>
      <c r="H16" s="58">
        <v>500</v>
      </c>
      <c r="I16" s="58">
        <f t="shared" si="4"/>
        <v>521000</v>
      </c>
      <c r="J16" s="58">
        <v>520</v>
      </c>
      <c r="K16" s="58">
        <f t="shared" si="5"/>
        <v>260000</v>
      </c>
      <c r="L16" s="58">
        <f t="shared" si="1"/>
        <v>781000</v>
      </c>
      <c r="M16" s="130"/>
      <c r="N16" s="130"/>
      <c r="O16" s="9"/>
      <c r="P16" s="9"/>
      <c r="Q16" s="9"/>
      <c r="R16" s="9"/>
      <c r="S16" s="9"/>
      <c r="T16" s="9"/>
      <c r="U16" s="9"/>
    </row>
    <row r="17" spans="1:21" ht="12.75" customHeight="1" x14ac:dyDescent="0.3">
      <c r="A17" s="125"/>
      <c r="B17" s="125"/>
      <c r="C17" s="125"/>
      <c r="D17" s="56">
        <v>5</v>
      </c>
      <c r="E17" s="81">
        <v>502</v>
      </c>
      <c r="F17" s="57">
        <f>F14*4</f>
        <v>720</v>
      </c>
      <c r="G17" s="57">
        <f t="shared" si="0"/>
        <v>1222</v>
      </c>
      <c r="H17" s="58">
        <v>500</v>
      </c>
      <c r="I17" s="58">
        <f t="shared" si="4"/>
        <v>611000</v>
      </c>
      <c r="J17" s="58">
        <v>520</v>
      </c>
      <c r="K17" s="58">
        <f t="shared" si="5"/>
        <v>260000</v>
      </c>
      <c r="L17" s="58">
        <f t="shared" si="1"/>
        <v>871000</v>
      </c>
      <c r="M17" s="130"/>
      <c r="N17" s="130"/>
      <c r="O17" s="9"/>
      <c r="P17" s="9"/>
      <c r="Q17" s="9"/>
      <c r="R17" s="9"/>
      <c r="S17" s="9"/>
      <c r="T17" s="9"/>
      <c r="U17" s="9"/>
    </row>
    <row r="18" spans="1:21" ht="12.75" customHeight="1" x14ac:dyDescent="0.3">
      <c r="A18" s="125"/>
      <c r="B18" s="125"/>
      <c r="C18" s="125"/>
      <c r="D18" s="70">
        <v>6</v>
      </c>
      <c r="E18" s="60">
        <v>502</v>
      </c>
      <c r="F18" s="71">
        <f>F14*5</f>
        <v>900</v>
      </c>
      <c r="G18" s="61">
        <f t="shared" si="0"/>
        <v>1402</v>
      </c>
      <c r="H18" s="72">
        <v>500</v>
      </c>
      <c r="I18" s="72">
        <f>G18*H18</f>
        <v>701000</v>
      </c>
      <c r="J18" s="72">
        <v>640</v>
      </c>
      <c r="K18" s="72">
        <f t="shared" si="5"/>
        <v>320000</v>
      </c>
      <c r="L18" s="72">
        <f t="shared" si="1"/>
        <v>1021000</v>
      </c>
      <c r="M18" s="131" t="s">
        <v>56</v>
      </c>
      <c r="N18" s="132"/>
      <c r="O18" s="9"/>
      <c r="P18" s="9"/>
      <c r="Q18" s="9"/>
      <c r="R18" s="9"/>
      <c r="S18" s="9"/>
      <c r="T18" s="9"/>
      <c r="U18" s="9"/>
    </row>
    <row r="19" spans="1:21" ht="12.75" customHeight="1" x14ac:dyDescent="0.3">
      <c r="A19" s="125"/>
      <c r="B19" s="125"/>
      <c r="C19" s="125"/>
      <c r="D19" s="70">
        <v>7</v>
      </c>
      <c r="E19" s="60">
        <v>502</v>
      </c>
      <c r="F19" s="71">
        <f>F14*6</f>
        <v>1080</v>
      </c>
      <c r="G19" s="61">
        <f t="shared" si="0"/>
        <v>1582</v>
      </c>
      <c r="H19" s="72">
        <v>500</v>
      </c>
      <c r="I19" s="72">
        <f>G19*H19</f>
        <v>791000</v>
      </c>
      <c r="J19" s="72">
        <v>640</v>
      </c>
      <c r="K19" s="72">
        <f t="shared" si="5"/>
        <v>320000</v>
      </c>
      <c r="L19" s="72">
        <f t="shared" si="1"/>
        <v>1111000</v>
      </c>
      <c r="M19" s="133"/>
      <c r="N19" s="134"/>
      <c r="O19" s="9"/>
      <c r="P19" s="9"/>
      <c r="Q19" s="9"/>
      <c r="R19" s="9"/>
      <c r="S19" s="9"/>
      <c r="T19" s="9"/>
      <c r="U19" s="9"/>
    </row>
    <row r="20" spans="1:21" ht="12.75" customHeight="1" x14ac:dyDescent="0.3">
      <c r="A20" s="125"/>
      <c r="B20" s="125"/>
      <c r="C20" s="125"/>
      <c r="D20" s="70">
        <v>8</v>
      </c>
      <c r="E20" s="60">
        <v>502</v>
      </c>
      <c r="F20" s="71">
        <f>F14*7</f>
        <v>1260</v>
      </c>
      <c r="G20" s="61">
        <f t="shared" si="0"/>
        <v>1762</v>
      </c>
      <c r="H20" s="72">
        <v>500</v>
      </c>
      <c r="I20" s="72">
        <f t="shared" si="4"/>
        <v>881000</v>
      </c>
      <c r="J20" s="72">
        <v>640</v>
      </c>
      <c r="K20" s="72">
        <f t="shared" si="5"/>
        <v>320000</v>
      </c>
      <c r="L20" s="72">
        <f t="shared" si="1"/>
        <v>1201000</v>
      </c>
      <c r="M20" s="133"/>
      <c r="N20" s="134"/>
      <c r="O20" s="9"/>
      <c r="P20" s="9"/>
      <c r="Q20" s="9"/>
      <c r="R20" s="9"/>
      <c r="S20" s="9"/>
      <c r="T20" s="9"/>
      <c r="U20" s="9"/>
    </row>
    <row r="21" spans="1:21" ht="12.75" customHeight="1" x14ac:dyDescent="0.3">
      <c r="A21" s="125"/>
      <c r="B21" s="125"/>
      <c r="C21" s="125"/>
      <c r="D21" s="70">
        <v>9</v>
      </c>
      <c r="E21" s="60">
        <v>502</v>
      </c>
      <c r="F21" s="71">
        <f>F14*8</f>
        <v>1440</v>
      </c>
      <c r="G21" s="61">
        <f t="shared" si="0"/>
        <v>1942</v>
      </c>
      <c r="H21" s="72">
        <v>500</v>
      </c>
      <c r="I21" s="72">
        <f t="shared" si="4"/>
        <v>971000</v>
      </c>
      <c r="J21" s="72">
        <v>640</v>
      </c>
      <c r="K21" s="72">
        <f t="shared" si="5"/>
        <v>320000</v>
      </c>
      <c r="L21" s="72">
        <f t="shared" si="1"/>
        <v>1291000</v>
      </c>
      <c r="M21" s="133"/>
      <c r="N21" s="134"/>
      <c r="O21" s="9"/>
      <c r="P21" s="9"/>
      <c r="Q21" s="9"/>
      <c r="R21" s="9"/>
      <c r="S21" s="9"/>
      <c r="T21" s="9"/>
      <c r="U21" s="9"/>
    </row>
    <row r="22" spans="1:21" ht="12.75" customHeight="1" thickBot="1" x14ac:dyDescent="0.35">
      <c r="A22" s="125"/>
      <c r="B22" s="125"/>
      <c r="C22" s="125"/>
      <c r="D22" s="63">
        <v>10</v>
      </c>
      <c r="E22" s="64">
        <v>502</v>
      </c>
      <c r="F22" s="65">
        <f>F14*9</f>
        <v>1620</v>
      </c>
      <c r="G22" s="65">
        <f t="shared" si="0"/>
        <v>2122</v>
      </c>
      <c r="H22" s="66">
        <v>500</v>
      </c>
      <c r="I22" s="66">
        <f t="shared" si="4"/>
        <v>1061000</v>
      </c>
      <c r="J22" s="66">
        <v>640</v>
      </c>
      <c r="K22" s="66">
        <f t="shared" si="5"/>
        <v>320000</v>
      </c>
      <c r="L22" s="66">
        <f t="shared" si="1"/>
        <v>1381000</v>
      </c>
      <c r="M22" s="135"/>
      <c r="N22" s="136"/>
      <c r="O22" s="9"/>
      <c r="P22" s="9"/>
      <c r="Q22" s="9"/>
      <c r="R22" s="9"/>
      <c r="S22" s="9"/>
      <c r="T22" s="9"/>
      <c r="U22" s="9"/>
    </row>
    <row r="23" spans="1:21" ht="12.75" customHeight="1" thickTop="1" x14ac:dyDescent="0.3">
      <c r="A23" s="123" t="s">
        <v>25</v>
      </c>
      <c r="B23" s="123" t="s">
        <v>38</v>
      </c>
      <c r="C23" s="123" t="s">
        <v>58</v>
      </c>
      <c r="D23" s="84">
        <v>1</v>
      </c>
      <c r="E23" s="85">
        <v>127</v>
      </c>
      <c r="F23" s="82"/>
      <c r="G23" s="82">
        <f t="shared" si="0"/>
        <v>127</v>
      </c>
      <c r="H23" s="83">
        <v>500</v>
      </c>
      <c r="I23" s="83">
        <f>G23*H23</f>
        <v>63500</v>
      </c>
      <c r="J23" s="83">
        <v>520</v>
      </c>
      <c r="K23" s="83">
        <f>H23*J23</f>
        <v>260000</v>
      </c>
      <c r="L23" s="83">
        <f t="shared" si="1"/>
        <v>323500</v>
      </c>
      <c r="M23" s="128" t="s">
        <v>55</v>
      </c>
      <c r="N23" s="129"/>
    </row>
    <row r="24" spans="1:21" ht="12.75" customHeight="1" x14ac:dyDescent="0.3">
      <c r="A24" s="124"/>
      <c r="B24" s="125"/>
      <c r="C24" s="124"/>
      <c r="D24" s="56">
        <v>2</v>
      </c>
      <c r="E24" s="81">
        <v>127</v>
      </c>
      <c r="F24" s="57">
        <v>30</v>
      </c>
      <c r="G24" s="57">
        <f t="shared" si="0"/>
        <v>157</v>
      </c>
      <c r="H24" s="58">
        <v>500</v>
      </c>
      <c r="I24" s="58">
        <f t="shared" ref="I24:I32" si="6">G24*H24</f>
        <v>78500</v>
      </c>
      <c r="J24" s="58">
        <v>520</v>
      </c>
      <c r="K24" s="58">
        <f t="shared" ref="K24:K32" si="7">H24*J24</f>
        <v>260000</v>
      </c>
      <c r="L24" s="58">
        <f t="shared" si="1"/>
        <v>338500</v>
      </c>
      <c r="M24" s="130"/>
      <c r="N24" s="130"/>
    </row>
    <row r="25" spans="1:21" ht="12.75" customHeight="1" x14ac:dyDescent="0.3">
      <c r="A25" s="124"/>
      <c r="B25" s="125"/>
      <c r="C25" s="124"/>
      <c r="D25" s="56">
        <v>3</v>
      </c>
      <c r="E25" s="81">
        <v>127</v>
      </c>
      <c r="F25" s="57">
        <f>F24*2</f>
        <v>60</v>
      </c>
      <c r="G25" s="57">
        <f t="shared" si="0"/>
        <v>187</v>
      </c>
      <c r="H25" s="58">
        <v>500</v>
      </c>
      <c r="I25" s="58">
        <f t="shared" si="6"/>
        <v>93500</v>
      </c>
      <c r="J25" s="58">
        <v>520</v>
      </c>
      <c r="K25" s="58">
        <f t="shared" si="7"/>
        <v>260000</v>
      </c>
      <c r="L25" s="58">
        <f t="shared" si="1"/>
        <v>353500</v>
      </c>
      <c r="M25" s="130"/>
      <c r="N25" s="130"/>
    </row>
    <row r="26" spans="1:21" ht="12.75" customHeight="1" x14ac:dyDescent="0.3">
      <c r="A26" s="124"/>
      <c r="B26" s="125"/>
      <c r="C26" s="124"/>
      <c r="D26" s="56">
        <v>4</v>
      </c>
      <c r="E26" s="81">
        <v>127</v>
      </c>
      <c r="F26" s="57">
        <f>F24*3</f>
        <v>90</v>
      </c>
      <c r="G26" s="57">
        <f t="shared" si="0"/>
        <v>217</v>
      </c>
      <c r="H26" s="58">
        <v>500</v>
      </c>
      <c r="I26" s="58">
        <f t="shared" si="6"/>
        <v>108500</v>
      </c>
      <c r="J26" s="58">
        <v>520</v>
      </c>
      <c r="K26" s="58">
        <f t="shared" si="7"/>
        <v>260000</v>
      </c>
      <c r="L26" s="58">
        <f t="shared" si="1"/>
        <v>368500</v>
      </c>
      <c r="M26" s="130"/>
      <c r="N26" s="130"/>
    </row>
    <row r="27" spans="1:21" ht="12.75" customHeight="1" x14ac:dyDescent="0.3">
      <c r="A27" s="124"/>
      <c r="B27" s="125"/>
      <c r="C27" s="124"/>
      <c r="D27" s="56">
        <v>5</v>
      </c>
      <c r="E27" s="81">
        <v>127</v>
      </c>
      <c r="F27" s="57">
        <f>F24*4</f>
        <v>120</v>
      </c>
      <c r="G27" s="57">
        <f t="shared" si="0"/>
        <v>247</v>
      </c>
      <c r="H27" s="58">
        <v>500</v>
      </c>
      <c r="I27" s="58">
        <f t="shared" si="6"/>
        <v>123500</v>
      </c>
      <c r="J27" s="58">
        <v>520</v>
      </c>
      <c r="K27" s="58">
        <f t="shared" si="7"/>
        <v>260000</v>
      </c>
      <c r="L27" s="58">
        <f t="shared" si="1"/>
        <v>383500</v>
      </c>
      <c r="M27" s="130"/>
      <c r="N27" s="130"/>
    </row>
    <row r="28" spans="1:21" ht="12.75" customHeight="1" x14ac:dyDescent="0.3">
      <c r="A28" s="124"/>
      <c r="B28" s="125"/>
      <c r="C28" s="124"/>
      <c r="D28" s="59">
        <v>6</v>
      </c>
      <c r="E28" s="60">
        <v>127</v>
      </c>
      <c r="F28" s="61">
        <f>F24*5</f>
        <v>150</v>
      </c>
      <c r="G28" s="61">
        <f t="shared" si="0"/>
        <v>277</v>
      </c>
      <c r="H28" s="62">
        <v>500</v>
      </c>
      <c r="I28" s="62">
        <f t="shared" si="6"/>
        <v>138500</v>
      </c>
      <c r="J28" s="62">
        <v>640</v>
      </c>
      <c r="K28" s="62">
        <f t="shared" si="7"/>
        <v>320000</v>
      </c>
      <c r="L28" s="62">
        <f t="shared" si="1"/>
        <v>458500</v>
      </c>
      <c r="M28" s="131" t="s">
        <v>56</v>
      </c>
      <c r="N28" s="132"/>
    </row>
    <row r="29" spans="1:21" ht="12.75" customHeight="1" x14ac:dyDescent="0.3">
      <c r="A29" s="124"/>
      <c r="B29" s="125"/>
      <c r="C29" s="125"/>
      <c r="D29" s="59">
        <v>7</v>
      </c>
      <c r="E29" s="60">
        <v>127</v>
      </c>
      <c r="F29" s="61">
        <f>F24*6</f>
        <v>180</v>
      </c>
      <c r="G29" s="61">
        <f t="shared" si="0"/>
        <v>307</v>
      </c>
      <c r="H29" s="62">
        <v>500</v>
      </c>
      <c r="I29" s="62">
        <f t="shared" si="6"/>
        <v>153500</v>
      </c>
      <c r="J29" s="62">
        <v>640</v>
      </c>
      <c r="K29" s="62">
        <f t="shared" si="7"/>
        <v>320000</v>
      </c>
      <c r="L29" s="62">
        <f t="shared" si="1"/>
        <v>473500</v>
      </c>
      <c r="M29" s="133"/>
      <c r="N29" s="134"/>
    </row>
    <row r="30" spans="1:21" ht="12.75" customHeight="1" x14ac:dyDescent="0.3">
      <c r="A30" s="124"/>
      <c r="B30" s="125"/>
      <c r="C30" s="125"/>
      <c r="D30" s="59">
        <v>8</v>
      </c>
      <c r="E30" s="60">
        <v>127</v>
      </c>
      <c r="F30" s="61">
        <f>F24*7</f>
        <v>210</v>
      </c>
      <c r="G30" s="61">
        <f t="shared" si="0"/>
        <v>337</v>
      </c>
      <c r="H30" s="62">
        <v>500</v>
      </c>
      <c r="I30" s="62">
        <f t="shared" si="6"/>
        <v>168500</v>
      </c>
      <c r="J30" s="62">
        <v>640</v>
      </c>
      <c r="K30" s="62">
        <f t="shared" si="7"/>
        <v>320000</v>
      </c>
      <c r="L30" s="62">
        <f t="shared" si="1"/>
        <v>488500</v>
      </c>
      <c r="M30" s="133"/>
      <c r="N30" s="134"/>
    </row>
    <row r="31" spans="1:21" ht="12.75" customHeight="1" x14ac:dyDescent="0.3">
      <c r="A31" s="124"/>
      <c r="B31" s="125"/>
      <c r="C31" s="125"/>
      <c r="D31" s="59">
        <v>9</v>
      </c>
      <c r="E31" s="60">
        <v>127</v>
      </c>
      <c r="F31" s="61">
        <f>F24*8</f>
        <v>240</v>
      </c>
      <c r="G31" s="61">
        <f t="shared" si="0"/>
        <v>367</v>
      </c>
      <c r="H31" s="62">
        <v>500</v>
      </c>
      <c r="I31" s="62">
        <f t="shared" si="6"/>
        <v>183500</v>
      </c>
      <c r="J31" s="62">
        <v>640</v>
      </c>
      <c r="K31" s="62">
        <f t="shared" si="7"/>
        <v>320000</v>
      </c>
      <c r="L31" s="62">
        <f t="shared" si="1"/>
        <v>503500</v>
      </c>
      <c r="M31" s="133"/>
      <c r="N31" s="134"/>
    </row>
    <row r="32" spans="1:21" ht="12.75" customHeight="1" thickBot="1" x14ac:dyDescent="0.35">
      <c r="A32" s="124"/>
      <c r="B32" s="137"/>
      <c r="C32" s="137"/>
      <c r="D32" s="63">
        <v>10</v>
      </c>
      <c r="E32" s="64">
        <v>127</v>
      </c>
      <c r="F32" s="65">
        <f>F24*9</f>
        <v>270</v>
      </c>
      <c r="G32" s="65">
        <f t="shared" si="0"/>
        <v>397</v>
      </c>
      <c r="H32" s="66">
        <v>500</v>
      </c>
      <c r="I32" s="66">
        <f t="shared" si="6"/>
        <v>198500</v>
      </c>
      <c r="J32" s="66">
        <v>640</v>
      </c>
      <c r="K32" s="66">
        <f t="shared" si="7"/>
        <v>320000</v>
      </c>
      <c r="L32" s="66">
        <f t="shared" si="1"/>
        <v>518500</v>
      </c>
      <c r="M32" s="135"/>
      <c r="N32" s="136"/>
    </row>
    <row r="33" spans="1:16" ht="12.75" customHeight="1" thickTop="1" x14ac:dyDescent="0.3">
      <c r="A33" s="125"/>
      <c r="B33" s="126" t="s">
        <v>3</v>
      </c>
      <c r="C33" s="127" t="s">
        <v>36</v>
      </c>
      <c r="D33" s="84">
        <v>1</v>
      </c>
      <c r="E33" s="85">
        <v>154</v>
      </c>
      <c r="F33" s="82"/>
      <c r="G33" s="82">
        <f t="shared" si="0"/>
        <v>154</v>
      </c>
      <c r="H33" s="83">
        <v>500</v>
      </c>
      <c r="I33" s="83">
        <f>G33*H33</f>
        <v>77000</v>
      </c>
      <c r="J33" s="83">
        <v>520</v>
      </c>
      <c r="K33" s="83">
        <f>H33*J33</f>
        <v>260000</v>
      </c>
      <c r="L33" s="83">
        <f t="shared" si="1"/>
        <v>337000</v>
      </c>
      <c r="M33" s="128" t="s">
        <v>55</v>
      </c>
      <c r="N33" s="129"/>
    </row>
    <row r="34" spans="1:16" ht="12.75" customHeight="1" x14ac:dyDescent="0.3">
      <c r="A34" s="125"/>
      <c r="B34" s="125"/>
      <c r="C34" s="125"/>
      <c r="D34" s="56">
        <v>2</v>
      </c>
      <c r="E34" s="81">
        <v>154</v>
      </c>
      <c r="F34" s="57">
        <v>30</v>
      </c>
      <c r="G34" s="57">
        <f t="shared" si="0"/>
        <v>184</v>
      </c>
      <c r="H34" s="58">
        <v>500</v>
      </c>
      <c r="I34" s="58">
        <f t="shared" ref="I34:I37" si="8">G34*H34</f>
        <v>92000</v>
      </c>
      <c r="J34" s="58">
        <v>520</v>
      </c>
      <c r="K34" s="58">
        <f t="shared" ref="K34:K42" si="9">H34*J34</f>
        <v>260000</v>
      </c>
      <c r="L34" s="58">
        <f t="shared" si="1"/>
        <v>352000</v>
      </c>
      <c r="M34" s="130"/>
      <c r="N34" s="130"/>
    </row>
    <row r="35" spans="1:16" ht="12.75" customHeight="1" x14ac:dyDescent="0.3">
      <c r="A35" s="125"/>
      <c r="B35" s="125"/>
      <c r="C35" s="125"/>
      <c r="D35" s="67">
        <v>3</v>
      </c>
      <c r="E35" s="81">
        <v>154</v>
      </c>
      <c r="F35" s="68">
        <f>F34*2</f>
        <v>60</v>
      </c>
      <c r="G35" s="57">
        <f t="shared" si="0"/>
        <v>214</v>
      </c>
      <c r="H35" s="69">
        <v>500</v>
      </c>
      <c r="I35" s="69">
        <f t="shared" si="8"/>
        <v>107000</v>
      </c>
      <c r="J35" s="69">
        <v>520</v>
      </c>
      <c r="K35" s="69">
        <f t="shared" si="9"/>
        <v>260000</v>
      </c>
      <c r="L35" s="69">
        <f t="shared" si="1"/>
        <v>367000</v>
      </c>
      <c r="M35" s="130"/>
      <c r="N35" s="130"/>
    </row>
    <row r="36" spans="1:16" ht="12.75" customHeight="1" x14ac:dyDescent="0.3">
      <c r="A36" s="125"/>
      <c r="B36" s="125"/>
      <c r="C36" s="125"/>
      <c r="D36" s="56">
        <v>4</v>
      </c>
      <c r="E36" s="81">
        <v>154</v>
      </c>
      <c r="F36" s="57">
        <f>F34*3</f>
        <v>90</v>
      </c>
      <c r="G36" s="57">
        <f t="shared" si="0"/>
        <v>244</v>
      </c>
      <c r="H36" s="58">
        <v>500</v>
      </c>
      <c r="I36" s="58">
        <f t="shared" si="8"/>
        <v>122000</v>
      </c>
      <c r="J36" s="58">
        <v>520</v>
      </c>
      <c r="K36" s="58">
        <f t="shared" si="9"/>
        <v>260000</v>
      </c>
      <c r="L36" s="58">
        <f t="shared" si="1"/>
        <v>382000</v>
      </c>
      <c r="M36" s="130"/>
      <c r="N36" s="130"/>
    </row>
    <row r="37" spans="1:16" ht="12.75" customHeight="1" x14ac:dyDescent="0.3">
      <c r="A37" s="125"/>
      <c r="B37" s="125"/>
      <c r="C37" s="125"/>
      <c r="D37" s="56">
        <v>5</v>
      </c>
      <c r="E37" s="81">
        <v>154</v>
      </c>
      <c r="F37" s="57">
        <f>F34*4</f>
        <v>120</v>
      </c>
      <c r="G37" s="57">
        <f t="shared" si="0"/>
        <v>274</v>
      </c>
      <c r="H37" s="58">
        <v>500</v>
      </c>
      <c r="I37" s="58">
        <f t="shared" si="8"/>
        <v>137000</v>
      </c>
      <c r="J37" s="58">
        <v>520</v>
      </c>
      <c r="K37" s="58">
        <f t="shared" si="9"/>
        <v>260000</v>
      </c>
      <c r="L37" s="58">
        <f t="shared" si="1"/>
        <v>397000</v>
      </c>
      <c r="M37" s="130"/>
      <c r="N37" s="130"/>
    </row>
    <row r="38" spans="1:16" ht="12.75" customHeight="1" x14ac:dyDescent="0.3">
      <c r="A38" s="125"/>
      <c r="B38" s="125"/>
      <c r="C38" s="125"/>
      <c r="D38" s="70">
        <v>6</v>
      </c>
      <c r="E38" s="60">
        <v>154</v>
      </c>
      <c r="F38" s="71">
        <f>F34*5</f>
        <v>150</v>
      </c>
      <c r="G38" s="61">
        <f t="shared" si="0"/>
        <v>304</v>
      </c>
      <c r="H38" s="72">
        <v>500</v>
      </c>
      <c r="I38" s="72">
        <f>G38*H38</f>
        <v>152000</v>
      </c>
      <c r="J38" s="72">
        <v>640</v>
      </c>
      <c r="K38" s="72">
        <f t="shared" si="9"/>
        <v>320000</v>
      </c>
      <c r="L38" s="72">
        <f t="shared" si="1"/>
        <v>472000</v>
      </c>
      <c r="M38" s="131" t="s">
        <v>56</v>
      </c>
      <c r="N38" s="132"/>
    </row>
    <row r="39" spans="1:16" ht="12.75" customHeight="1" x14ac:dyDescent="0.3">
      <c r="A39" s="125"/>
      <c r="B39" s="125"/>
      <c r="C39" s="125"/>
      <c r="D39" s="70">
        <v>7</v>
      </c>
      <c r="E39" s="60">
        <v>154</v>
      </c>
      <c r="F39" s="71">
        <f>F34*6</f>
        <v>180</v>
      </c>
      <c r="G39" s="61">
        <f t="shared" si="0"/>
        <v>334</v>
      </c>
      <c r="H39" s="72">
        <v>500</v>
      </c>
      <c r="I39" s="72">
        <f>G39*H39</f>
        <v>167000</v>
      </c>
      <c r="J39" s="72">
        <v>640</v>
      </c>
      <c r="K39" s="72">
        <f t="shared" si="9"/>
        <v>320000</v>
      </c>
      <c r="L39" s="72">
        <f t="shared" si="1"/>
        <v>487000</v>
      </c>
      <c r="M39" s="133"/>
      <c r="N39" s="134"/>
    </row>
    <row r="40" spans="1:16" ht="12.75" customHeight="1" x14ac:dyDescent="0.3">
      <c r="A40" s="125"/>
      <c r="B40" s="125"/>
      <c r="C40" s="125"/>
      <c r="D40" s="70">
        <v>8</v>
      </c>
      <c r="E40" s="60">
        <v>154</v>
      </c>
      <c r="F40" s="71">
        <f>F34*7</f>
        <v>210</v>
      </c>
      <c r="G40" s="61">
        <f t="shared" si="0"/>
        <v>364</v>
      </c>
      <c r="H40" s="72">
        <v>500</v>
      </c>
      <c r="I40" s="72">
        <f t="shared" ref="I40:I42" si="10">G40*H40</f>
        <v>182000</v>
      </c>
      <c r="J40" s="72">
        <v>640</v>
      </c>
      <c r="K40" s="72">
        <f t="shared" si="9"/>
        <v>320000</v>
      </c>
      <c r="L40" s="72">
        <f t="shared" si="1"/>
        <v>502000</v>
      </c>
      <c r="M40" s="133"/>
      <c r="N40" s="134"/>
    </row>
    <row r="41" spans="1:16" ht="12.75" customHeight="1" x14ac:dyDescent="0.3">
      <c r="A41" s="125"/>
      <c r="B41" s="125"/>
      <c r="C41" s="125"/>
      <c r="D41" s="70">
        <v>9</v>
      </c>
      <c r="E41" s="60">
        <v>154</v>
      </c>
      <c r="F41" s="71">
        <f>F34*8</f>
        <v>240</v>
      </c>
      <c r="G41" s="61">
        <f t="shared" si="0"/>
        <v>394</v>
      </c>
      <c r="H41" s="72">
        <v>500</v>
      </c>
      <c r="I41" s="72">
        <f t="shared" si="10"/>
        <v>197000</v>
      </c>
      <c r="J41" s="72">
        <v>640</v>
      </c>
      <c r="K41" s="72">
        <f t="shared" si="9"/>
        <v>320000</v>
      </c>
      <c r="L41" s="72">
        <f t="shared" si="1"/>
        <v>517000</v>
      </c>
      <c r="M41" s="133"/>
      <c r="N41" s="134"/>
    </row>
    <row r="42" spans="1:16" ht="12.75" customHeight="1" thickBot="1" x14ac:dyDescent="0.35">
      <c r="A42" s="129"/>
      <c r="B42" s="129"/>
      <c r="C42" s="129"/>
      <c r="D42" s="63">
        <v>10</v>
      </c>
      <c r="E42" s="64">
        <v>154</v>
      </c>
      <c r="F42" s="65">
        <f>F34*9</f>
        <v>270</v>
      </c>
      <c r="G42" s="65">
        <f t="shared" si="0"/>
        <v>424</v>
      </c>
      <c r="H42" s="66">
        <v>500</v>
      </c>
      <c r="I42" s="66">
        <f t="shared" si="10"/>
        <v>212000</v>
      </c>
      <c r="J42" s="66">
        <v>640</v>
      </c>
      <c r="K42" s="66">
        <f t="shared" si="9"/>
        <v>320000</v>
      </c>
      <c r="L42" s="66">
        <f t="shared" si="1"/>
        <v>532000</v>
      </c>
      <c r="M42" s="135"/>
      <c r="N42" s="136"/>
    </row>
    <row r="43" spans="1:16" ht="27" customHeight="1" thickTop="1" x14ac:dyDescent="0.3">
      <c r="A43" s="139" t="s">
        <v>61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76"/>
      <c r="P43" s="76"/>
    </row>
  </sheetData>
  <mergeCells count="21">
    <mergeCell ref="A43:N43"/>
    <mergeCell ref="A23:A42"/>
    <mergeCell ref="B23:B32"/>
    <mergeCell ref="C23:C32"/>
    <mergeCell ref="M23:N27"/>
    <mergeCell ref="M28:N32"/>
    <mergeCell ref="B33:B42"/>
    <mergeCell ref="C33:C42"/>
    <mergeCell ref="M33:N37"/>
    <mergeCell ref="M38:N42"/>
    <mergeCell ref="A1:N1"/>
    <mergeCell ref="M2:N2"/>
    <mergeCell ref="A3:A22"/>
    <mergeCell ref="B13:B22"/>
    <mergeCell ref="C13:C22"/>
    <mergeCell ref="M13:N17"/>
    <mergeCell ref="M18:N22"/>
    <mergeCell ref="M8:N12"/>
    <mergeCell ref="B3:B12"/>
    <mergeCell ref="C3:C12"/>
    <mergeCell ref="M3:N7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7" sqref="C17"/>
    </sheetView>
  </sheetViews>
  <sheetFormatPr defaultRowHeight="16.5" x14ac:dyDescent="0.3"/>
  <cols>
    <col min="1" max="6" width="19.25" customWidth="1"/>
    <col min="7" max="8" width="26.75" customWidth="1"/>
  </cols>
  <sheetData>
    <row r="1" spans="1:6" ht="39" customHeight="1" x14ac:dyDescent="0.3">
      <c r="A1" s="143" t="s">
        <v>33</v>
      </c>
      <c r="B1" s="144"/>
      <c r="C1" s="144"/>
      <c r="D1" s="144"/>
      <c r="E1" s="144"/>
      <c r="F1" s="145"/>
    </row>
    <row r="2" spans="1:6" ht="33.75" customHeight="1" x14ac:dyDescent="0.3">
      <c r="A2" s="5" t="s">
        <v>0</v>
      </c>
      <c r="B2" s="5" t="s">
        <v>14</v>
      </c>
      <c r="C2" s="5" t="s">
        <v>8</v>
      </c>
      <c r="D2" s="5" t="s">
        <v>9</v>
      </c>
      <c r="E2" s="11" t="s">
        <v>13</v>
      </c>
      <c r="F2" s="10" t="s">
        <v>11</v>
      </c>
    </row>
    <row r="3" spans="1:6" ht="33.75" customHeight="1" x14ac:dyDescent="0.3">
      <c r="A3" s="13" t="s">
        <v>1</v>
      </c>
      <c r="B3" s="141" t="s">
        <v>30</v>
      </c>
      <c r="C3" s="3">
        <v>1</v>
      </c>
      <c r="D3" s="3">
        <v>50000</v>
      </c>
      <c r="E3" s="3">
        <f>C3*D3</f>
        <v>50000</v>
      </c>
      <c r="F3" s="4"/>
    </row>
    <row r="4" spans="1:6" ht="33.75" customHeight="1" x14ac:dyDescent="0.3">
      <c r="A4" s="13" t="s">
        <v>2</v>
      </c>
      <c r="B4" s="142"/>
      <c r="C4" s="3">
        <v>1</v>
      </c>
      <c r="D4" s="3">
        <v>100000</v>
      </c>
      <c r="E4" s="3">
        <f>C4*D4</f>
        <v>100000</v>
      </c>
      <c r="F4" s="4"/>
    </row>
    <row r="5" spans="1:6" ht="33.75" customHeight="1" x14ac:dyDescent="0.3">
      <c r="A5" s="5" t="s">
        <v>0</v>
      </c>
      <c r="B5" s="5" t="s">
        <v>14</v>
      </c>
      <c r="C5" s="5" t="s">
        <v>8</v>
      </c>
      <c r="D5" s="5" t="s">
        <v>9</v>
      </c>
      <c r="E5" s="11" t="s">
        <v>13</v>
      </c>
      <c r="F5" s="10" t="s">
        <v>11</v>
      </c>
    </row>
    <row r="6" spans="1:6" ht="33.75" customHeight="1" x14ac:dyDescent="0.3">
      <c r="A6" s="13" t="s">
        <v>1</v>
      </c>
      <c r="B6" s="141" t="s">
        <v>31</v>
      </c>
      <c r="C6" s="3">
        <v>1</v>
      </c>
      <c r="D6" s="3">
        <v>50000</v>
      </c>
      <c r="E6" s="6">
        <f>C6*D6</f>
        <v>50000</v>
      </c>
      <c r="F6" s="8"/>
    </row>
    <row r="7" spans="1:6" ht="33.75" customHeight="1" x14ac:dyDescent="0.3">
      <c r="A7" s="13" t="s">
        <v>2</v>
      </c>
      <c r="B7" s="142"/>
      <c r="C7" s="3">
        <v>1</v>
      </c>
      <c r="D7" s="3">
        <v>100000</v>
      </c>
      <c r="E7" s="6">
        <f>C7*D7</f>
        <v>100000</v>
      </c>
      <c r="F7" s="8"/>
    </row>
    <row r="8" spans="1:6" x14ac:dyDescent="0.3">
      <c r="A8" s="140" t="s">
        <v>34</v>
      </c>
      <c r="B8" s="140"/>
      <c r="C8" s="140"/>
      <c r="D8" s="140"/>
      <c r="E8" s="140"/>
      <c r="F8" s="140"/>
    </row>
    <row r="9" spans="1:6" x14ac:dyDescent="0.3">
      <c r="A9" s="89" t="s">
        <v>35</v>
      </c>
      <c r="B9" s="89"/>
      <c r="C9" s="89"/>
      <c r="D9" s="89"/>
      <c r="E9" s="89"/>
      <c r="F9" s="89"/>
    </row>
  </sheetData>
  <mergeCells count="5">
    <mergeCell ref="A8:F8"/>
    <mergeCell ref="A9:F9"/>
    <mergeCell ref="B3:B4"/>
    <mergeCell ref="B6:B7"/>
    <mergeCell ref="A1:F1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18" sqref="H18"/>
    </sheetView>
  </sheetViews>
  <sheetFormatPr defaultRowHeight="16.5" x14ac:dyDescent="0.3"/>
  <cols>
    <col min="1" max="5" width="16" customWidth="1"/>
    <col min="6" max="6" width="22" customWidth="1"/>
    <col min="7" max="7" width="21.5" customWidth="1"/>
    <col min="8" max="8" width="9.375" bestFit="1" customWidth="1"/>
  </cols>
  <sheetData>
    <row r="1" spans="1:10" ht="31.5" customHeight="1" x14ac:dyDescent="0.3">
      <c r="A1" s="146" t="s">
        <v>24</v>
      </c>
      <c r="B1" s="147"/>
      <c r="C1" s="147"/>
      <c r="D1" s="147"/>
      <c r="E1" s="147"/>
      <c r="F1" s="147"/>
      <c r="G1" s="148"/>
    </row>
    <row r="2" spans="1:10" ht="31.5" customHeight="1" x14ac:dyDescent="0.3">
      <c r="A2" s="5" t="s">
        <v>16</v>
      </c>
      <c r="B2" s="10" t="s">
        <v>0</v>
      </c>
      <c r="C2" s="10" t="s">
        <v>14</v>
      </c>
      <c r="D2" s="10" t="s">
        <v>6</v>
      </c>
      <c r="E2" s="10" t="s">
        <v>18</v>
      </c>
      <c r="F2" s="87" t="s">
        <v>62</v>
      </c>
      <c r="G2" s="10" t="s">
        <v>11</v>
      </c>
    </row>
    <row r="3" spans="1:10" ht="31.5" customHeight="1" x14ac:dyDescent="0.3">
      <c r="A3" s="1" t="s">
        <v>17</v>
      </c>
      <c r="B3" s="2" t="s">
        <v>1</v>
      </c>
      <c r="C3" s="2" t="s">
        <v>44</v>
      </c>
      <c r="D3" s="2" t="s">
        <v>15</v>
      </c>
      <c r="E3" s="2" t="s">
        <v>19</v>
      </c>
      <c r="F3" s="88">
        <v>10</v>
      </c>
      <c r="G3" s="3" t="s">
        <v>45</v>
      </c>
      <c r="I3" s="9"/>
      <c r="J3" s="9"/>
    </row>
    <row r="4" spans="1:10" ht="31.5" customHeight="1" x14ac:dyDescent="0.3">
      <c r="A4" s="1" t="s">
        <v>21</v>
      </c>
      <c r="B4" s="2" t="s">
        <v>32</v>
      </c>
      <c r="C4" s="2" t="s">
        <v>44</v>
      </c>
      <c r="D4" s="2" t="s">
        <v>22</v>
      </c>
      <c r="E4" s="2" t="s">
        <v>20</v>
      </c>
      <c r="F4" s="88">
        <v>24</v>
      </c>
      <c r="G4" s="3" t="s">
        <v>45</v>
      </c>
      <c r="I4" s="9"/>
      <c r="J4" s="9"/>
    </row>
    <row r="5" spans="1:10" x14ac:dyDescent="0.3">
      <c r="A5" s="91"/>
      <c r="B5" s="140"/>
      <c r="C5" s="140"/>
      <c r="D5" s="140"/>
      <c r="E5" s="140"/>
      <c r="F5" s="140"/>
      <c r="G5" s="140"/>
      <c r="I5" s="9"/>
      <c r="J5" s="9"/>
    </row>
    <row r="6" spans="1:10" x14ac:dyDescent="0.3">
      <c r="A6" s="149"/>
      <c r="B6" s="90"/>
      <c r="C6" s="90"/>
      <c r="D6" s="90"/>
      <c r="E6" s="90"/>
      <c r="F6" s="90"/>
      <c r="G6" s="90"/>
      <c r="I6" s="9"/>
      <c r="J6" s="9"/>
    </row>
    <row r="7" spans="1:10" x14ac:dyDescent="0.3">
      <c r="A7" s="89"/>
      <c r="B7" s="89"/>
      <c r="C7" s="89"/>
      <c r="D7" s="89"/>
      <c r="E7" s="89"/>
      <c r="F7" s="89"/>
      <c r="G7" s="89"/>
      <c r="H7" s="9"/>
      <c r="I7" s="9"/>
      <c r="J7" s="9"/>
    </row>
    <row r="8" spans="1:10" x14ac:dyDescent="0.3">
      <c r="F8" s="12"/>
      <c r="G8" s="9"/>
      <c r="H8" s="9"/>
      <c r="I8" s="9"/>
      <c r="J8" s="9"/>
    </row>
    <row r="9" spans="1:10" x14ac:dyDescent="0.3">
      <c r="F9" s="9"/>
      <c r="G9" s="9"/>
      <c r="H9" s="9"/>
      <c r="I9" s="9"/>
      <c r="J9" s="9"/>
    </row>
    <row r="10" spans="1:10" x14ac:dyDescent="0.3">
      <c r="F10" s="9"/>
      <c r="G10" s="9"/>
      <c r="H10" s="9"/>
      <c r="I10" s="9"/>
      <c r="J10" s="9"/>
    </row>
    <row r="11" spans="1:10" x14ac:dyDescent="0.3">
      <c r="F11" s="9"/>
      <c r="G11" s="9"/>
      <c r="H11" s="9"/>
      <c r="I11" s="9"/>
      <c r="J11" s="9"/>
    </row>
    <row r="12" spans="1:10" x14ac:dyDescent="0.3">
      <c r="F12" s="9"/>
      <c r="G12" s="9"/>
      <c r="H12" s="9"/>
      <c r="I12" s="9"/>
      <c r="J12" s="9"/>
    </row>
    <row r="13" spans="1:10" x14ac:dyDescent="0.3">
      <c r="F13" s="9"/>
      <c r="G13" s="9"/>
      <c r="H13" s="9"/>
      <c r="I13" s="9"/>
    </row>
    <row r="14" spans="1:10" x14ac:dyDescent="0.3">
      <c r="F14" s="9"/>
      <c r="G14" s="9"/>
      <c r="H14" s="9"/>
      <c r="I14" s="9"/>
    </row>
    <row r="15" spans="1:10" x14ac:dyDescent="0.3">
      <c r="F15" s="9"/>
    </row>
  </sheetData>
  <mergeCells count="4">
    <mergeCell ref="A1:G1"/>
    <mergeCell ref="A5:G5"/>
    <mergeCell ref="A6:G6"/>
    <mergeCell ref="A7:G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홍보DM(접착형)</vt:lpstr>
      <vt:lpstr>홍보DM(소봉투)</vt:lpstr>
      <vt:lpstr>홍보DM(대봉투)</vt:lpstr>
      <vt:lpstr>디자인비용</vt:lpstr>
      <vt:lpstr>봉투비용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</dc:creator>
  <cp:lastModifiedBy>business</cp:lastModifiedBy>
  <cp:lastPrinted>2020-11-03T02:12:09Z</cp:lastPrinted>
  <dcterms:created xsi:type="dcterms:W3CDTF">2020-05-21T07:39:55Z</dcterms:created>
  <dcterms:modified xsi:type="dcterms:W3CDTF">2022-06-24T04:57:06Z</dcterms:modified>
</cp:coreProperties>
</file>